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tabRatio="759" firstSheet="1" activeTab="1"/>
  </bookViews>
  <sheets>
    <sheet name="Feuille 1" sheetId="1" r:id="rId1"/>
    <sheet name="SYNTHESE" sheetId="2" r:id="rId2"/>
    <sheet name="CASEAU" sheetId="3" r:id="rId3"/>
    <sheet name="VASQUEZ" sheetId="4" r:id="rId4"/>
    <sheet name="BISAILLON" sheetId="5" r:id="rId5"/>
    <sheet name="SCHINDL" sheetId="6" r:id="rId6"/>
    <sheet name="GAVRANOVIC" sheetId="7" r:id="rId7"/>
    <sheet name="MICHELON" sheetId="8" r:id="rId8"/>
    <sheet name="GAUDIN" sheetId="9" r:id="rId9"/>
    <sheet name="WEINBERG" sheetId="10" r:id="rId10"/>
    <sheet name="SSA" sheetId="11" r:id="rId11"/>
  </sheets>
  <externalReferences>
    <externalReference r:id="rId14"/>
  </externalReferences>
  <definedNames>
    <definedName name="_xlnm.Print_Titles" localSheetId="0">'Feuille 1'!$1:$1</definedName>
    <definedName name="_xlnm.Print_Titles" localSheetId="10">'SSA'!$1:$1</definedName>
  </definedNames>
  <calcPr fullCalcOnLoad="1"/>
</workbook>
</file>

<file path=xl/sharedStrings.xml><?xml version="1.0" encoding="utf-8"?>
<sst xmlns="http://schemas.openxmlformats.org/spreadsheetml/2006/main" count="826" uniqueCount="92">
  <si>
    <t>fapp01_0200</t>
  </si>
  <si>
    <t>fapp02_0250</t>
  </si>
  <si>
    <t>fapp03_0300</t>
  </si>
  <si>
    <t>fapp04_0300</t>
  </si>
  <si>
    <t>fapp05_0350</t>
  </si>
  <si>
    <t>fapp06_0500</t>
  </si>
  <si>
    <t>fapp07_0600</t>
  </si>
  <si>
    <t>fapp08_0700</t>
  </si>
  <si>
    <t>fapp09_0800</t>
  </si>
  <si>
    <t>fapp10_0900</t>
  </si>
  <si>
    <t>fapp11_1000</t>
  </si>
  <si>
    <t>fapp12_1500</t>
  </si>
  <si>
    <t>fapp13_2000</t>
  </si>
  <si>
    <t>fapp14_2500</t>
  </si>
  <si>
    <t>fapp15_3000</t>
  </si>
  <si>
    <t>k</t>
  </si>
  <si>
    <t>C1</t>
  </si>
  <si>
    <t>Temps d'obtention de k</t>
  </si>
  <si>
    <t>Temps optimalité de k</t>
  </si>
  <si>
    <t>V(k-1)</t>
  </si>
  <si>
    <t>Temps optimalité</t>
  </si>
  <si>
    <t>Autres</t>
  </si>
  <si>
    <t>Temps autres</t>
  </si>
  <si>
    <t>Temps total</t>
  </si>
  <si>
    <t>C2</t>
  </si>
  <si>
    <t>C3</t>
  </si>
  <si>
    <t>Tps  V(k-1)</t>
  </si>
  <si>
    <t>test01_0150</t>
  </si>
  <si>
    <t>test02_0250</t>
  </si>
  <si>
    <t>test03_0400</t>
  </si>
  <si>
    <t>test04_1250</t>
  </si>
  <si>
    <t xml:space="preserve"> </t>
  </si>
  <si>
    <t>fapp16_0260</t>
  </si>
  <si>
    <t>fapp17_0300</t>
  </si>
  <si>
    <t>fapp18_0350</t>
  </si>
  <si>
    <t>fapp19_0350</t>
  </si>
  <si>
    <t>faoo20_0420</t>
  </si>
  <si>
    <t>fapp21_0500</t>
  </si>
  <si>
    <t>fapp22_1750</t>
  </si>
  <si>
    <t>fapp23_1800</t>
  </si>
  <si>
    <t>fapp24_2000</t>
  </si>
  <si>
    <t>fapp25_2230</t>
  </si>
  <si>
    <t>fapp26_2300</t>
  </si>
  <si>
    <t>fapp27_2550</t>
  </si>
  <si>
    <t>fapp28_2800</t>
  </si>
  <si>
    <t>fapp29_2900</t>
  </si>
  <si>
    <t>fapp30_3000</t>
  </si>
  <si>
    <t>_</t>
  </si>
  <si>
    <t>fapp20_0420</t>
  </si>
  <si>
    <t>BISAILLON</t>
  </si>
  <si>
    <t>WEINBERG</t>
  </si>
  <si>
    <t>SCHINDL</t>
  </si>
  <si>
    <t>GAVRANOVIC</t>
  </si>
  <si>
    <t>1?</t>
  </si>
  <si>
    <t>?</t>
  </si>
  <si>
    <t>CASEAU</t>
  </si>
  <si>
    <t>VASQUEZ</t>
  </si>
  <si>
    <t>1 + ?</t>
  </si>
  <si>
    <t>18 + ?</t>
  </si>
  <si>
    <t>GAUDIN</t>
  </si>
  <si>
    <t>MICHELON</t>
  </si>
  <si>
    <t>2 + ?</t>
  </si>
  <si>
    <t>81 + ?</t>
  </si>
  <si>
    <t>30 + ?</t>
  </si>
  <si>
    <t>THETA</t>
  </si>
  <si>
    <t>Vk-1</t>
  </si>
  <si>
    <t>Autre</t>
  </si>
  <si>
    <t>Fonction</t>
  </si>
  <si>
    <t>MAX(k=12)</t>
  </si>
  <si>
    <t>fapp31_0400</t>
  </si>
  <si>
    <t>fapp32_0550</t>
  </si>
  <si>
    <t>fapp33_0650</t>
  </si>
  <si>
    <t>fapp34_0750</t>
  </si>
  <si>
    <t>fapp35_1500</t>
  </si>
  <si>
    <t>fapp36_2000</t>
  </si>
  <si>
    <t>fapp37_2250</t>
  </si>
  <si>
    <t>fapp38_2500</t>
  </si>
  <si>
    <t>fapp39_2750</t>
  </si>
  <si>
    <t>fapp40_3000</t>
  </si>
  <si>
    <t>MIN</t>
  </si>
  <si>
    <t>MAX</t>
  </si>
  <si>
    <t>TOTAL</t>
  </si>
  <si>
    <t>Fct_cout</t>
  </si>
  <si>
    <t>F-F*</t>
  </si>
  <si>
    <t>(F-F*)*3600 +Tk</t>
  </si>
  <si>
    <t>MAX - MIN</t>
  </si>
  <si>
    <t>PHASE 1</t>
  </si>
  <si>
    <t>PHASE 2</t>
  </si>
  <si>
    <t>PHASE 3</t>
  </si>
  <si>
    <t>PHASE 1 &amp; 2</t>
  </si>
  <si>
    <t>NOMS</t>
  </si>
  <si>
    <t>Classement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</si>
</sst>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1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1" fillId="0" borderId="1" xfId="15" applyFont="1" applyBorder="1" applyAlignment="1">
      <alignment horizontal="center" vertical="center"/>
    </xf>
    <xf numFmtId="43" fontId="1" fillId="0" borderId="1" xfId="15" applyFont="1" applyBorder="1" applyAlignment="1">
      <alignment vertical="center"/>
    </xf>
    <xf numFmtId="43" fontId="3" fillId="0" borderId="1" xfId="15" applyFont="1" applyBorder="1" applyAlignment="1">
      <alignment vertical="center"/>
    </xf>
    <xf numFmtId="43" fontId="5" fillId="0" borderId="1" xfId="15" applyFont="1" applyBorder="1" applyAlignment="1">
      <alignment vertical="center"/>
    </xf>
    <xf numFmtId="43" fontId="3" fillId="0" borderId="1" xfId="15" applyFont="1" applyBorder="1" applyAlignment="1">
      <alignment horizontal="center" vertical="center"/>
    </xf>
    <xf numFmtId="43" fontId="5" fillId="0" borderId="1" xfId="15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8" fillId="0" borderId="1" xfId="15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ADEF_RES_Finale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CASEAU"/>
      <sheetName val="VASQUEZ"/>
      <sheetName val="BISAILLON"/>
      <sheetName val="SCHINDL"/>
      <sheetName val="GAVRANOVIC"/>
      <sheetName val="MICHELON"/>
      <sheetName val="GAUDIN"/>
      <sheetName val="WEINBER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3">
      <selection activeCell="A1" sqref="A1:N40"/>
    </sheetView>
  </sheetViews>
  <sheetFormatPr defaultColWidth="11.421875" defaultRowHeight="12.75"/>
  <cols>
    <col min="1" max="1" width="11.421875" style="2" customWidth="1"/>
    <col min="2" max="2" width="7.140625" style="2" customWidth="1"/>
    <col min="3" max="3" width="4.7109375" style="2" customWidth="1"/>
    <col min="4" max="6" width="11.421875" style="2" customWidth="1"/>
    <col min="7" max="7" width="4.7109375" style="2" customWidth="1"/>
    <col min="8" max="10" width="11.421875" style="2" customWidth="1"/>
    <col min="11" max="11" width="4.7109375" style="2" customWidth="1"/>
    <col min="12" max="16384" width="11.421875" style="2" customWidth="1"/>
  </cols>
  <sheetData>
    <row r="1" spans="2:14" s="1" customFormat="1" ht="38.25"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24</v>
      </c>
      <c r="H1" s="1" t="s">
        <v>26</v>
      </c>
      <c r="I1" s="1" t="s">
        <v>20</v>
      </c>
      <c r="J1" s="1" t="s">
        <v>21</v>
      </c>
      <c r="K1" s="1" t="s">
        <v>25</v>
      </c>
      <c r="L1" s="1" t="s">
        <v>22</v>
      </c>
      <c r="M1" s="1" t="s">
        <v>20</v>
      </c>
      <c r="N1" s="1" t="s">
        <v>23</v>
      </c>
    </row>
    <row r="2" ht="12.75">
      <c r="A2" s="2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2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8</v>
      </c>
    </row>
    <row r="11" ht="12.75">
      <c r="A11" s="2" t="s">
        <v>9</v>
      </c>
    </row>
    <row r="12" ht="12.75">
      <c r="A12" s="2" t="s">
        <v>10</v>
      </c>
    </row>
    <row r="13" ht="12.75">
      <c r="A13" s="2" t="s">
        <v>11</v>
      </c>
    </row>
    <row r="14" ht="12.75">
      <c r="A14" s="2" t="s">
        <v>12</v>
      </c>
    </row>
    <row r="15" ht="12.75">
      <c r="A15" s="2" t="s">
        <v>13</v>
      </c>
    </row>
    <row r="16" ht="12.75">
      <c r="A16" s="2" t="s">
        <v>14</v>
      </c>
    </row>
    <row r="17" ht="3.75" customHeight="1"/>
    <row r="18" spans="1:256" ht="12.75">
      <c r="A18" s="2" t="s">
        <v>32</v>
      </c>
      <c r="IV18" s="2" t="s">
        <v>47</v>
      </c>
    </row>
    <row r="19" ht="12.75">
      <c r="A19" s="2" t="s">
        <v>33</v>
      </c>
    </row>
    <row r="20" ht="12.75">
      <c r="A20" s="2" t="s">
        <v>34</v>
      </c>
    </row>
    <row r="21" ht="12.75">
      <c r="A21" s="2" t="s">
        <v>35</v>
      </c>
    </row>
    <row r="22" ht="12.75">
      <c r="A22" s="2" t="s">
        <v>48</v>
      </c>
    </row>
    <row r="23" ht="12.75">
      <c r="A23" s="2" t="s">
        <v>37</v>
      </c>
    </row>
    <row r="24" ht="12.75">
      <c r="A24" s="2" t="s">
        <v>38</v>
      </c>
    </row>
    <row r="25" ht="12.75">
      <c r="A25" s="2" t="s">
        <v>39</v>
      </c>
    </row>
    <row r="26" ht="12.75">
      <c r="A26" s="2" t="s">
        <v>40</v>
      </c>
    </row>
    <row r="27" ht="12.75">
      <c r="A27" s="2" t="s">
        <v>41</v>
      </c>
    </row>
    <row r="28" ht="12.75">
      <c r="A28" s="2" t="s">
        <v>42</v>
      </c>
    </row>
    <row r="29" ht="12.75">
      <c r="A29" s="2" t="s">
        <v>43</v>
      </c>
    </row>
    <row r="30" ht="12.75">
      <c r="A30" s="2" t="s">
        <v>44</v>
      </c>
    </row>
    <row r="31" ht="12.75">
      <c r="A31" s="2" t="s">
        <v>45</v>
      </c>
    </row>
    <row r="32" ht="12.75">
      <c r="A32" s="2" t="s">
        <v>46</v>
      </c>
    </row>
    <row r="33" ht="3.75" customHeight="1"/>
    <row r="34" ht="12.75">
      <c r="A34" s="2" t="s">
        <v>27</v>
      </c>
    </row>
    <row r="35" ht="12.75">
      <c r="A35" s="2" t="s">
        <v>28</v>
      </c>
    </row>
    <row r="36" ht="12.75">
      <c r="A36" s="2" t="s">
        <v>29</v>
      </c>
    </row>
    <row r="37" ht="12.75">
      <c r="A37" s="2" t="s">
        <v>30</v>
      </c>
    </row>
    <row r="38" ht="12.75">
      <c r="A38" s="2" t="s">
        <v>31</v>
      </c>
    </row>
    <row r="39" ht="12.75">
      <c r="A39" s="2" t="s">
        <v>31</v>
      </c>
    </row>
  </sheetData>
  <printOptions/>
  <pageMargins left="0.55" right="0.46" top="0.37" bottom="0.49" header="0.29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47"/>
  <sheetViews>
    <sheetView workbookViewId="0" topLeftCell="A30">
      <selection activeCell="D38" sqref="D38"/>
    </sheetView>
  </sheetViews>
  <sheetFormatPr defaultColWidth="11.421875" defaultRowHeight="12.75"/>
  <cols>
    <col min="1" max="1" width="11.421875" style="8" customWidth="1"/>
    <col min="2" max="3" width="3.28125" style="8" customWidth="1"/>
    <col min="4" max="5" width="9.7109375" style="8" customWidth="1"/>
    <col min="6" max="6" width="6.7109375" style="8" customWidth="1"/>
    <col min="7" max="7" width="10.7109375" style="8" customWidth="1"/>
    <col min="8" max="9" width="7.7109375" style="8" customWidth="1"/>
    <col min="10" max="10" width="10.7109375" style="8" customWidth="1"/>
    <col min="11" max="13" width="14.7109375" style="8" customWidth="1"/>
    <col min="14" max="16384" width="11.421875" style="8" customWidth="1"/>
  </cols>
  <sheetData>
    <row r="1" spans="1:13" s="5" customFormat="1" ht="36">
      <c r="A1" s="5" t="s">
        <v>50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26</v>
      </c>
      <c r="H1" s="5" t="s">
        <v>21</v>
      </c>
      <c r="I1" s="5" t="s">
        <v>22</v>
      </c>
      <c r="J1" s="5" t="s">
        <v>23</v>
      </c>
      <c r="K1" s="5" t="s">
        <v>82</v>
      </c>
      <c r="L1" s="5" t="s">
        <v>83</v>
      </c>
      <c r="M1" s="5" t="s">
        <v>84</v>
      </c>
    </row>
    <row r="2" spans="1:13" ht="12">
      <c r="A2" s="8" t="s">
        <v>0</v>
      </c>
      <c r="B2" s="8">
        <v>5</v>
      </c>
      <c r="C2" s="8">
        <v>0</v>
      </c>
      <c r="D2" s="8">
        <v>572</v>
      </c>
      <c r="F2" s="8">
        <v>24</v>
      </c>
      <c r="G2" s="8">
        <v>572</v>
      </c>
      <c r="H2" s="8">
        <v>382</v>
      </c>
      <c r="I2" s="8">
        <v>572</v>
      </c>
      <c r="J2" s="8">
        <v>3600</v>
      </c>
      <c r="K2" s="8">
        <f>(B2*10*SYNTHESE!B2*SYNTHESE!B2)+(10*F2*SYNTHESE!B2)+H2</f>
        <v>44878432</v>
      </c>
      <c r="L2" s="8">
        <f>K2-SYNTHESE!F2</f>
        <v>9119602</v>
      </c>
      <c r="M2" s="8">
        <f>(L2*3600)+D2</f>
        <v>32830567772</v>
      </c>
    </row>
    <row r="3" spans="1:13" ht="12">
      <c r="A3" s="8" t="s">
        <v>1</v>
      </c>
      <c r="B3" s="8">
        <v>7</v>
      </c>
      <c r="C3" s="8">
        <v>0</v>
      </c>
      <c r="D3" s="8">
        <v>2370</v>
      </c>
      <c r="F3" s="8">
        <v>25</v>
      </c>
      <c r="G3" s="8">
        <v>2370</v>
      </c>
      <c r="H3" s="8">
        <v>773</v>
      </c>
      <c r="I3" s="8">
        <v>2370</v>
      </c>
      <c r="J3" s="8">
        <v>3600</v>
      </c>
      <c r="K3" s="8">
        <f>(B3*10*SYNTHESE!B3*SYNTHESE!B3)+(10*F3*SYNTHESE!B3)+H3</f>
        <v>141304793</v>
      </c>
      <c r="L3" s="8">
        <f>K3-SYNTHESE!F3</f>
        <v>100934226</v>
      </c>
      <c r="M3" s="8">
        <f aca="true" t="shared" si="0" ref="M3:M45">(L3*3600)+D3</f>
        <v>363363215970</v>
      </c>
    </row>
    <row r="4" spans="1:13" ht="12">
      <c r="A4" s="8" t="s">
        <v>2</v>
      </c>
      <c r="B4" s="8">
        <v>9</v>
      </c>
      <c r="C4" s="8">
        <v>0</v>
      </c>
      <c r="D4" s="8">
        <v>1937</v>
      </c>
      <c r="F4" s="8">
        <v>61</v>
      </c>
      <c r="G4" s="8">
        <v>1937</v>
      </c>
      <c r="H4" s="8">
        <v>2045</v>
      </c>
      <c r="I4" s="8">
        <v>1937</v>
      </c>
      <c r="J4" s="8">
        <v>3600</v>
      </c>
      <c r="K4" s="8">
        <f>(B4*10*SYNTHESE!B4*SYNTHESE!B4)+(10*F4*SYNTHESE!B4)+H4</f>
        <v>379477545</v>
      </c>
      <c r="L4" s="8">
        <f>K4-SYNTHESE!F4</f>
        <v>85097409</v>
      </c>
      <c r="M4" s="8">
        <f t="shared" si="0"/>
        <v>306350674337</v>
      </c>
    </row>
    <row r="5" spans="1:13" ht="12">
      <c r="A5" s="8" t="s">
        <v>3</v>
      </c>
      <c r="B5" s="8">
        <v>6</v>
      </c>
      <c r="C5" s="8">
        <v>0</v>
      </c>
      <c r="D5" s="8">
        <v>3608</v>
      </c>
      <c r="F5" s="8">
        <v>23</v>
      </c>
      <c r="G5" s="8">
        <v>3608</v>
      </c>
      <c r="H5" s="8">
        <v>680</v>
      </c>
      <c r="I5" s="8">
        <v>3608</v>
      </c>
      <c r="J5" s="8">
        <v>3608</v>
      </c>
      <c r="K5" s="8">
        <f>(B5*10*SYNTHESE!B5*SYNTHESE!B5)+(10*F5*SYNTHESE!B5)+H5</f>
        <v>146562970</v>
      </c>
      <c r="L5" s="8">
        <f>K5-SYNTHESE!F5</f>
        <v>121914780</v>
      </c>
      <c r="M5" s="8">
        <f t="shared" si="0"/>
        <v>438893211608</v>
      </c>
    </row>
    <row r="6" spans="1:13" ht="12">
      <c r="A6" s="8" t="s">
        <v>4</v>
      </c>
      <c r="B6" s="8">
        <v>11</v>
      </c>
      <c r="C6" s="8">
        <v>0</v>
      </c>
      <c r="D6" s="8">
        <v>3600</v>
      </c>
      <c r="F6" s="8">
        <v>495</v>
      </c>
      <c r="G6" s="8">
        <v>3600</v>
      </c>
      <c r="H6" s="8">
        <v>7869</v>
      </c>
      <c r="I6" s="8">
        <v>3600</v>
      </c>
      <c r="J6" s="8">
        <v>3600</v>
      </c>
      <c r="K6" s="8">
        <f>(B6*10*SYNTHESE!B6*SYNTHESE!B6)+(10*F6*SYNTHESE!B6)+H6</f>
        <v>532110209</v>
      </c>
      <c r="L6" s="8">
        <f>K6-SYNTHESE!F6</f>
        <v>10762205</v>
      </c>
      <c r="M6" s="8">
        <f t="shared" si="0"/>
        <v>38743941600</v>
      </c>
    </row>
    <row r="7" spans="1:13" ht="12">
      <c r="A7" s="8" t="s">
        <v>5</v>
      </c>
      <c r="B7" s="8">
        <v>7</v>
      </c>
      <c r="C7" s="8">
        <v>0</v>
      </c>
      <c r="D7" s="8">
        <v>3600</v>
      </c>
      <c r="F7" s="8">
        <v>719</v>
      </c>
      <c r="G7" s="8">
        <v>3600</v>
      </c>
      <c r="H7" s="8">
        <v>11428</v>
      </c>
      <c r="I7" s="8">
        <v>3600</v>
      </c>
      <c r="J7" s="8">
        <v>3600</v>
      </c>
      <c r="K7" s="8">
        <f>(B7*10*SYNTHESE!B7*SYNTHESE!B7)+(10*F7*SYNTHESE!B7)+H7</f>
        <v>674419128</v>
      </c>
      <c r="L7" s="8">
        <f>K7-SYNTHESE!F7</f>
        <v>208012208</v>
      </c>
      <c r="M7" s="8">
        <f t="shared" si="0"/>
        <v>748843952400</v>
      </c>
    </row>
    <row r="8" spans="1:13" ht="12">
      <c r="A8" s="8" t="s">
        <v>6</v>
      </c>
      <c r="B8" s="8">
        <v>11</v>
      </c>
      <c r="C8" s="8">
        <v>0</v>
      </c>
      <c r="D8" s="8">
        <v>3600</v>
      </c>
      <c r="F8" s="8">
        <v>912</v>
      </c>
      <c r="G8" s="8">
        <v>3600</v>
      </c>
      <c r="H8" s="8">
        <v>14817</v>
      </c>
      <c r="I8" s="8">
        <v>3600</v>
      </c>
      <c r="J8" s="8">
        <v>3600</v>
      </c>
      <c r="K8" s="8">
        <f>(B8*10*SYNTHESE!B8*SYNTHESE!B8)+(10*F8*SYNTHESE!B8)+H8</f>
        <v>1995550617</v>
      </c>
      <c r="L8" s="8">
        <f>K8-SYNTHESE!F8</f>
        <v>394228740</v>
      </c>
      <c r="M8" s="8">
        <f t="shared" si="0"/>
        <v>1419223467600</v>
      </c>
    </row>
    <row r="9" spans="1:13" ht="12">
      <c r="A9" s="8" t="s">
        <v>7</v>
      </c>
      <c r="B9" s="8">
        <v>10</v>
      </c>
      <c r="C9" s="8">
        <v>0</v>
      </c>
      <c r="D9" s="8">
        <v>1926</v>
      </c>
      <c r="F9" s="8">
        <v>157</v>
      </c>
      <c r="G9" s="8">
        <v>1926</v>
      </c>
      <c r="H9" s="8">
        <v>4995</v>
      </c>
      <c r="I9" s="8">
        <v>1926</v>
      </c>
      <c r="J9" s="8">
        <v>3600</v>
      </c>
      <c r="K9" s="8">
        <f>(B9*10*SYNTHESE!B9*SYNTHESE!B9)+(10*F9*SYNTHESE!B9)+H9</f>
        <v>1086261555</v>
      </c>
      <c r="L9" s="8">
        <f>K9-SYNTHESE!F9</f>
        <v>545188123</v>
      </c>
      <c r="M9" s="8">
        <f t="shared" si="0"/>
        <v>1962677244726</v>
      </c>
    </row>
    <row r="10" spans="1:13" ht="12">
      <c r="A10" s="8" t="s">
        <v>8</v>
      </c>
      <c r="B10" s="8">
        <v>11</v>
      </c>
      <c r="C10" s="8">
        <v>0</v>
      </c>
      <c r="D10" s="8">
        <v>3600</v>
      </c>
      <c r="F10" s="8">
        <v>710</v>
      </c>
      <c r="G10" s="8">
        <v>3600</v>
      </c>
      <c r="H10" s="8">
        <v>13303</v>
      </c>
      <c r="I10" s="8">
        <v>3600</v>
      </c>
      <c r="J10" s="8">
        <v>3600</v>
      </c>
      <c r="K10" s="8">
        <f>(B10*10*SYNTHESE!B10*SYNTHESE!B10)+(10*F10*SYNTHESE!B10)+H10</f>
        <v>1947024553</v>
      </c>
      <c r="L10" s="8">
        <f>K10-SYNTHESE!F10</f>
        <v>1422936689</v>
      </c>
      <c r="M10" s="8">
        <f t="shared" si="0"/>
        <v>5122572084000</v>
      </c>
    </row>
    <row r="11" spans="1:13" ht="12">
      <c r="A11" s="8" t="s">
        <v>9</v>
      </c>
      <c r="B11" s="8">
        <v>9</v>
      </c>
      <c r="C11" s="8">
        <v>0</v>
      </c>
      <c r="D11" s="8">
        <v>3126</v>
      </c>
      <c r="F11" s="8">
        <v>139</v>
      </c>
      <c r="G11" s="8">
        <v>3600</v>
      </c>
      <c r="H11" s="8">
        <v>5024</v>
      </c>
      <c r="I11" s="8">
        <v>3600</v>
      </c>
      <c r="J11" s="8">
        <v>3600</v>
      </c>
      <c r="K11" s="8">
        <f>(B11*10*SYNTHESE!B11*SYNTHESE!B11)+(10*F11*SYNTHESE!B11)+H11</f>
        <v>2545034924</v>
      </c>
      <c r="L11" s="8">
        <f>K11-SYNTHESE!F11</f>
        <v>852312913</v>
      </c>
      <c r="M11" s="8">
        <f t="shared" si="0"/>
        <v>3068326489926</v>
      </c>
    </row>
    <row r="12" spans="1:13" ht="12">
      <c r="A12" s="8" t="s">
        <v>10</v>
      </c>
      <c r="B12" s="8">
        <v>11</v>
      </c>
      <c r="C12" s="8">
        <v>0</v>
      </c>
      <c r="D12" s="8">
        <v>3600</v>
      </c>
      <c r="F12" s="8">
        <v>1610</v>
      </c>
      <c r="G12" s="8">
        <v>3600</v>
      </c>
      <c r="H12" s="8">
        <v>25383</v>
      </c>
      <c r="I12" s="8">
        <v>3600</v>
      </c>
      <c r="J12" s="8">
        <v>3600</v>
      </c>
      <c r="K12" s="8">
        <f>(B12*10*SYNTHESE!B12*SYNTHESE!B12)+(10*F12*SYNTHESE!B12)+H12</f>
        <v>5544820273</v>
      </c>
      <c r="L12" s="8">
        <f>K12-SYNTHESE!F12</f>
        <v>1593959618</v>
      </c>
      <c r="M12" s="8">
        <f t="shared" si="0"/>
        <v>5738254628400</v>
      </c>
    </row>
    <row r="13" spans="1:13" ht="12">
      <c r="A13" s="8" t="s">
        <v>11</v>
      </c>
      <c r="B13" s="8">
        <v>11</v>
      </c>
      <c r="C13" s="8">
        <v>0</v>
      </c>
      <c r="D13" s="8">
        <v>3600</v>
      </c>
      <c r="F13" s="8">
        <v>2803</v>
      </c>
      <c r="G13" s="8">
        <v>3600</v>
      </c>
      <c r="H13" s="8">
        <v>42927</v>
      </c>
      <c r="I13" s="8">
        <v>3600</v>
      </c>
      <c r="J13" s="8">
        <v>3600</v>
      </c>
      <c r="K13" s="8">
        <f>(B13*10*SYNTHESE!B13*SYNTHESE!B13)+(10*F13*SYNTHESE!B13)+H13</f>
        <v>16096461027</v>
      </c>
      <c r="L13" s="8">
        <f>K13-SYNTHESE!F13</f>
        <v>13230483906</v>
      </c>
      <c r="M13" s="8">
        <f t="shared" si="0"/>
        <v>47629742065200</v>
      </c>
    </row>
    <row r="14" spans="1:13" ht="12">
      <c r="A14" s="8" t="s">
        <v>12</v>
      </c>
      <c r="B14" s="8">
        <v>11</v>
      </c>
      <c r="C14" s="8">
        <v>0</v>
      </c>
      <c r="D14" s="8">
        <v>3600</v>
      </c>
      <c r="F14" s="8">
        <v>2551</v>
      </c>
      <c r="G14" s="8">
        <v>3600</v>
      </c>
      <c r="H14" s="8">
        <v>40703</v>
      </c>
      <c r="I14" s="8">
        <v>3600</v>
      </c>
      <c r="J14" s="8">
        <v>3600</v>
      </c>
      <c r="K14" s="8">
        <f>(B14*10*SYNTHESE!B14*SYNTHESE!B14)+(10*F14*SYNTHESE!B14)+H14</f>
        <v>16100878823</v>
      </c>
      <c r="L14" s="8">
        <f>K14-SYNTHESE!F14</f>
        <v>11787957297</v>
      </c>
      <c r="M14" s="8">
        <f t="shared" si="0"/>
        <v>42436646272800</v>
      </c>
    </row>
    <row r="15" spans="1:13" ht="12">
      <c r="A15" s="8" t="s">
        <v>13</v>
      </c>
      <c r="B15" s="8">
        <v>11</v>
      </c>
      <c r="C15" s="8">
        <v>0</v>
      </c>
      <c r="D15" s="8">
        <v>3600</v>
      </c>
      <c r="F15" s="8">
        <v>4364</v>
      </c>
      <c r="G15" s="8">
        <v>3600</v>
      </c>
      <c r="H15" s="8">
        <v>67203</v>
      </c>
      <c r="I15" s="8">
        <v>3600</v>
      </c>
      <c r="J15" s="8">
        <v>3600</v>
      </c>
      <c r="K15" s="8">
        <f>(B15*10*SYNTHESE!B15*SYNTHESE!B15)+(10*F15*SYNTHESE!B15)+H15</f>
        <v>41205050073</v>
      </c>
      <c r="L15" s="8">
        <f>K15-SYNTHESE!F15</f>
        <v>26521017867</v>
      </c>
      <c r="M15" s="8">
        <f t="shared" si="0"/>
        <v>95475664324800</v>
      </c>
    </row>
    <row r="16" spans="1:13" ht="12">
      <c r="A16" s="8" t="s">
        <v>14</v>
      </c>
      <c r="B16" s="8">
        <v>11</v>
      </c>
      <c r="C16" s="8">
        <v>0</v>
      </c>
      <c r="D16" s="8">
        <v>3600</v>
      </c>
      <c r="F16" s="8">
        <v>3496</v>
      </c>
      <c r="G16" s="8">
        <v>3600</v>
      </c>
      <c r="H16" s="8">
        <v>53308</v>
      </c>
      <c r="I16" s="8">
        <v>3600</v>
      </c>
      <c r="J16" s="8">
        <v>3600</v>
      </c>
      <c r="K16" s="8">
        <f>(B16*10*SYNTHESE!B16*SYNTHESE!B16)+(10*F16*SYNTHESE!B16)+H16</f>
        <v>26172729418</v>
      </c>
      <c r="L16" s="8">
        <f>K16-SYNTHESE!F16</f>
        <v>14516374773</v>
      </c>
      <c r="M16" s="8">
        <f t="shared" si="0"/>
        <v>52258949186400</v>
      </c>
    </row>
    <row r="17" spans="1:252" ht="12">
      <c r="A17" s="8" t="s">
        <v>32</v>
      </c>
      <c r="B17" s="8">
        <v>11</v>
      </c>
      <c r="C17" s="8">
        <v>0</v>
      </c>
      <c r="D17" s="8">
        <v>3600</v>
      </c>
      <c r="F17" s="8">
        <v>989</v>
      </c>
      <c r="G17" s="8">
        <v>3600</v>
      </c>
      <c r="H17" s="8">
        <v>9978</v>
      </c>
      <c r="I17" s="8">
        <v>3600</v>
      </c>
      <c r="J17" s="8">
        <v>3600</v>
      </c>
      <c r="K17" s="8">
        <f>(B17*10*SYNTHESE!B17*SYNTHESE!B17)+(10*F17*SYNTHESE!B17)+H17</f>
        <v>390208998</v>
      </c>
      <c r="L17" s="8">
        <f>K17-SYNTHESE!F17</f>
        <v>18105682</v>
      </c>
      <c r="M17" s="8">
        <f t="shared" si="0"/>
        <v>65180458800</v>
      </c>
      <c r="IR17" s="8" t="s">
        <v>47</v>
      </c>
    </row>
    <row r="18" spans="1:13" ht="12">
      <c r="A18" s="8" t="s">
        <v>33</v>
      </c>
      <c r="B18" s="8">
        <v>4</v>
      </c>
      <c r="C18" s="8">
        <v>0</v>
      </c>
      <c r="D18" s="8">
        <v>268</v>
      </c>
      <c r="F18" s="8">
        <v>4</v>
      </c>
      <c r="G18" s="8">
        <v>268</v>
      </c>
      <c r="H18" s="8">
        <v>36</v>
      </c>
      <c r="I18" s="8">
        <v>268</v>
      </c>
      <c r="J18" s="8">
        <v>3600</v>
      </c>
      <c r="K18" s="8">
        <f>(B18*10*SYNTHESE!B18*SYNTHESE!B18)+(10*F18*SYNTHESE!B18)+H18</f>
        <v>130971636</v>
      </c>
      <c r="L18" s="8">
        <f>K18-SYNTHESE!F18</f>
        <v>2</v>
      </c>
      <c r="M18" s="8">
        <f t="shared" si="0"/>
        <v>7468</v>
      </c>
    </row>
    <row r="19" spans="1:13" ht="12">
      <c r="A19" s="8" t="s">
        <v>34</v>
      </c>
      <c r="B19" s="8">
        <v>11</v>
      </c>
      <c r="C19" s="8">
        <v>0</v>
      </c>
      <c r="D19" s="8">
        <v>3600</v>
      </c>
      <c r="F19" s="8">
        <v>730</v>
      </c>
      <c r="G19" s="8">
        <v>3600</v>
      </c>
      <c r="H19" s="8">
        <v>7411</v>
      </c>
      <c r="I19" s="8">
        <v>3600</v>
      </c>
      <c r="J19" s="8">
        <v>3600</v>
      </c>
      <c r="K19" s="8">
        <f>(B19*10*SYNTHESE!B19*SYNTHESE!B19)+(10*F19*SYNTHESE!B19)+H19</f>
        <v>233778661</v>
      </c>
      <c r="L19" s="8">
        <f>K19-SYNTHESE!F19</f>
        <v>71271606</v>
      </c>
      <c r="M19" s="8">
        <f t="shared" si="0"/>
        <v>256577785200</v>
      </c>
    </row>
    <row r="20" spans="1:13" ht="12">
      <c r="A20" s="8" t="s">
        <v>35</v>
      </c>
      <c r="B20" s="8">
        <v>11</v>
      </c>
      <c r="C20" s="8">
        <v>0</v>
      </c>
      <c r="D20" s="8">
        <v>3600</v>
      </c>
      <c r="F20" s="8">
        <v>1451</v>
      </c>
      <c r="G20" s="8">
        <v>3600</v>
      </c>
      <c r="H20" s="8">
        <v>14620</v>
      </c>
      <c r="I20" s="8">
        <v>3600</v>
      </c>
      <c r="J20" s="8">
        <v>3600</v>
      </c>
      <c r="K20" s="8">
        <f>(B20*10*SYNTHESE!B20*SYNTHESE!B20)+(10*F20*SYNTHESE!B20)+H20</f>
        <v>877376620</v>
      </c>
      <c r="L20" s="8">
        <f>K20-SYNTHESE!F20</f>
        <v>420596529</v>
      </c>
      <c r="M20" s="8">
        <f t="shared" si="0"/>
        <v>1514147508000</v>
      </c>
    </row>
    <row r="21" spans="1:13" ht="12">
      <c r="A21" s="8" t="s">
        <v>48</v>
      </c>
      <c r="B21" s="8">
        <v>10</v>
      </c>
      <c r="C21" s="8">
        <v>0</v>
      </c>
      <c r="D21" s="8">
        <v>923</v>
      </c>
      <c r="F21" s="8">
        <v>9</v>
      </c>
      <c r="G21" s="8">
        <v>923</v>
      </c>
      <c r="H21" s="8">
        <v>176</v>
      </c>
      <c r="I21" s="8">
        <v>923</v>
      </c>
      <c r="J21" s="8">
        <v>3600</v>
      </c>
      <c r="K21" s="8">
        <f>(B21*10*SYNTHESE!B21*SYNTHESE!B21)+(10*F21*SYNTHESE!B21)+H21</f>
        <v>506452676</v>
      </c>
      <c r="L21" s="8">
        <f>K21-SYNTHESE!F21</f>
        <v>90079</v>
      </c>
      <c r="M21" s="8">
        <f t="shared" si="0"/>
        <v>324285323</v>
      </c>
    </row>
    <row r="22" spans="1:13" ht="12">
      <c r="A22" s="8" t="s">
        <v>37</v>
      </c>
      <c r="B22" s="8">
        <v>11</v>
      </c>
      <c r="C22" s="8">
        <v>0</v>
      </c>
      <c r="D22" s="8">
        <v>3600</v>
      </c>
      <c r="F22" s="8">
        <v>628</v>
      </c>
      <c r="G22" s="8">
        <v>3600</v>
      </c>
      <c r="H22" s="8">
        <v>6343</v>
      </c>
      <c r="I22" s="8">
        <v>3600</v>
      </c>
      <c r="J22" s="8">
        <v>3600</v>
      </c>
      <c r="K22" s="8">
        <f>(B22*10*SYNTHESE!B22*SYNTHESE!B22)+(10*F22*SYNTHESE!B22)+H22</f>
        <v>183406573</v>
      </c>
      <c r="L22" s="8">
        <f>K22-SYNTHESE!F22</f>
        <v>119574543</v>
      </c>
      <c r="M22" s="8">
        <f t="shared" si="0"/>
        <v>430468358400</v>
      </c>
    </row>
    <row r="23" spans="1:13" ht="12">
      <c r="A23" s="8" t="s">
        <v>38</v>
      </c>
      <c r="B23" s="8">
        <v>11</v>
      </c>
      <c r="C23" s="8">
        <v>0</v>
      </c>
      <c r="D23" s="8">
        <v>3600</v>
      </c>
      <c r="F23" s="8">
        <v>8192</v>
      </c>
      <c r="G23" s="8">
        <v>3600</v>
      </c>
      <c r="H23" s="8">
        <v>82670</v>
      </c>
      <c r="I23" s="8">
        <v>3600</v>
      </c>
      <c r="J23" s="8">
        <v>3600</v>
      </c>
      <c r="K23" s="8">
        <f>(B23*10*SYNTHESE!B23*SYNTHESE!B23)+(10*F23*SYNTHESE!B23)+H23</f>
        <v>26403341420</v>
      </c>
      <c r="L23" s="8">
        <f>K23-SYNTHESE!F23</f>
        <v>10387478733</v>
      </c>
      <c r="M23" s="8">
        <f t="shared" si="0"/>
        <v>37394923442400</v>
      </c>
    </row>
    <row r="24" spans="1:13" ht="12">
      <c r="A24" s="8" t="s">
        <v>39</v>
      </c>
      <c r="B24" s="8">
        <v>11</v>
      </c>
      <c r="C24" s="8">
        <v>0</v>
      </c>
      <c r="D24" s="8">
        <v>3600</v>
      </c>
      <c r="F24" s="8">
        <v>15401</v>
      </c>
      <c r="G24" s="8">
        <v>3600</v>
      </c>
      <c r="H24" s="8">
        <v>154873</v>
      </c>
      <c r="I24" s="8">
        <v>3600</v>
      </c>
      <c r="J24" s="8">
        <v>3600</v>
      </c>
      <c r="K24" s="8">
        <f>(B24*10*SYNTHESE!B24*SYNTHESE!B24)+(10*F24*SYNTHESE!B24)+H24</f>
        <v>107884679873</v>
      </c>
      <c r="L24" s="8">
        <f>K24-SYNTHESE!F24</f>
        <v>23469623436</v>
      </c>
      <c r="M24" s="8">
        <f t="shared" si="0"/>
        <v>84490644373200</v>
      </c>
    </row>
    <row r="25" spans="1:13" ht="12">
      <c r="A25" s="8" t="s">
        <v>40</v>
      </c>
      <c r="B25" s="8">
        <v>11</v>
      </c>
      <c r="C25" s="8">
        <v>0</v>
      </c>
      <c r="D25" s="8">
        <v>3600</v>
      </c>
      <c r="F25" s="8">
        <v>6235</v>
      </c>
      <c r="G25" s="8">
        <v>3600</v>
      </c>
      <c r="H25" s="8">
        <v>62604</v>
      </c>
      <c r="I25" s="8">
        <v>3600</v>
      </c>
      <c r="J25" s="8">
        <v>3600</v>
      </c>
      <c r="K25" s="8">
        <f>(B25*10*SYNTHESE!B25*SYNTHESE!B25)+(10*F25*SYNTHESE!B25)+H25</f>
        <v>17832198244</v>
      </c>
      <c r="L25" s="8">
        <f>K25-SYNTHESE!F25</f>
        <v>6977789773</v>
      </c>
      <c r="M25" s="8">
        <f t="shared" si="0"/>
        <v>25120043186400</v>
      </c>
    </row>
    <row r="26" spans="1:13" ht="12">
      <c r="A26" s="8" t="s">
        <v>41</v>
      </c>
      <c r="B26" s="8">
        <v>11</v>
      </c>
      <c r="C26" s="8">
        <v>0</v>
      </c>
      <c r="D26" s="8">
        <v>3600</v>
      </c>
      <c r="F26" s="8">
        <v>3463</v>
      </c>
      <c r="G26" s="8">
        <v>3600</v>
      </c>
      <c r="H26" s="8">
        <v>34908</v>
      </c>
      <c r="I26" s="8">
        <v>3600</v>
      </c>
      <c r="J26" s="8">
        <v>3600</v>
      </c>
      <c r="K26" s="8">
        <f>(B26*10*SYNTHESE!B26*SYNTHESE!B26)+(10*F26*SYNTHESE!B26)+H26</f>
        <v>5627722008</v>
      </c>
      <c r="L26" s="8">
        <f>K26-SYNTHESE!F26</f>
        <v>4158491916</v>
      </c>
      <c r="M26" s="8">
        <f t="shared" si="0"/>
        <v>14970570901200</v>
      </c>
    </row>
    <row r="27" spans="1:13" ht="12">
      <c r="A27" s="8" t="s">
        <v>42</v>
      </c>
      <c r="B27" s="8">
        <v>11</v>
      </c>
      <c r="C27" s="8">
        <v>0</v>
      </c>
      <c r="D27" s="8">
        <v>3600</v>
      </c>
      <c r="F27" s="8">
        <v>5783</v>
      </c>
      <c r="G27" s="8">
        <v>3600</v>
      </c>
      <c r="H27" s="8">
        <v>58213</v>
      </c>
      <c r="I27" s="8">
        <v>3600</v>
      </c>
      <c r="J27" s="8">
        <v>3600</v>
      </c>
      <c r="K27" s="8">
        <f>(B27*10*SYNTHESE!B27*SYNTHESE!B27)+(10*F27*SYNTHESE!B27)+H27</f>
        <v>15191907613</v>
      </c>
      <c r="L27" s="8">
        <f>K27-SYNTHESE!F27</f>
        <v>5946248779</v>
      </c>
      <c r="M27" s="8">
        <f t="shared" si="0"/>
        <v>21406495608000</v>
      </c>
    </row>
    <row r="28" spans="1:13" ht="12">
      <c r="A28" s="8" t="s">
        <v>43</v>
      </c>
      <c r="B28" s="8">
        <v>11</v>
      </c>
      <c r="C28" s="8">
        <v>0</v>
      </c>
      <c r="D28" s="8">
        <v>3600</v>
      </c>
      <c r="F28" s="8">
        <v>2270</v>
      </c>
      <c r="G28" s="8">
        <v>3600</v>
      </c>
      <c r="H28" s="8">
        <v>22841</v>
      </c>
      <c r="I28" s="8">
        <v>3600</v>
      </c>
      <c r="J28" s="8">
        <v>3600</v>
      </c>
      <c r="K28" s="8">
        <f>(B28*10*SYNTHESE!B28*SYNTHESE!B28)+(10*F28*SYNTHESE!B28)+H28</f>
        <v>2489284091</v>
      </c>
      <c r="L28" s="8">
        <f>K28-SYNTHESE!F28</f>
        <v>1405646621</v>
      </c>
      <c r="M28" s="8">
        <f t="shared" si="0"/>
        <v>5060327839200</v>
      </c>
    </row>
    <row r="29" spans="1:13" ht="12">
      <c r="A29" s="8" t="s">
        <v>44</v>
      </c>
      <c r="B29" s="8">
        <v>11</v>
      </c>
      <c r="C29" s="8">
        <v>0</v>
      </c>
      <c r="D29" s="8">
        <v>3600</v>
      </c>
      <c r="F29" s="8">
        <v>5388</v>
      </c>
      <c r="G29" s="8">
        <v>3600</v>
      </c>
      <c r="H29" s="8">
        <v>54361</v>
      </c>
      <c r="I29" s="8">
        <v>3600</v>
      </c>
      <c r="J29" s="8">
        <v>3600</v>
      </c>
      <c r="K29" s="8">
        <f>(B29*10*SYNTHESE!B29*SYNTHESE!B29)+(10*F29*SYNTHESE!B29)+H29</f>
        <v>12747721791</v>
      </c>
      <c r="L29" s="8">
        <f>K29-SYNTHESE!F29</f>
        <v>9424347899</v>
      </c>
      <c r="M29" s="8">
        <f>(L29*3600)+D29</f>
        <v>33927652440000</v>
      </c>
    </row>
    <row r="30" spans="1:13" ht="12">
      <c r="A30" s="8" t="s">
        <v>45</v>
      </c>
      <c r="B30" s="8">
        <v>11</v>
      </c>
      <c r="C30" s="8">
        <v>0</v>
      </c>
      <c r="D30" s="8">
        <v>3600</v>
      </c>
      <c r="F30" s="8">
        <v>14301</v>
      </c>
      <c r="G30" s="8">
        <v>3600</v>
      </c>
      <c r="H30" s="8">
        <v>144173</v>
      </c>
      <c r="I30" s="8">
        <v>3600</v>
      </c>
      <c r="J30" s="8">
        <v>3600</v>
      </c>
      <c r="K30" s="8">
        <f>(B30*10*SYNTHESE!B30*SYNTHESE!B30)+(10*F30*SYNTHESE!B30)+H30</f>
        <v>78765882133</v>
      </c>
      <c r="L30" s="8">
        <f>K30-SYNTHESE!F30</f>
        <v>37833491331</v>
      </c>
      <c r="M30" s="8">
        <f>(L30*3600)+D30</f>
        <v>136200568795200</v>
      </c>
    </row>
    <row r="31" spans="1:13" ht="12">
      <c r="A31" s="8" t="s">
        <v>46</v>
      </c>
      <c r="B31" s="8">
        <v>11</v>
      </c>
      <c r="C31" s="8">
        <v>0</v>
      </c>
      <c r="D31" s="8">
        <v>3600</v>
      </c>
      <c r="F31" s="8">
        <v>15742</v>
      </c>
      <c r="G31" s="8">
        <v>3600</v>
      </c>
      <c r="H31" s="8">
        <v>158562</v>
      </c>
      <c r="I31" s="8">
        <v>3600</v>
      </c>
      <c r="J31" s="8">
        <v>3600</v>
      </c>
      <c r="K31" s="8">
        <f>(B31*10*SYNTHESE!B31*SYNTHESE!B31)+(10*F31*SYNTHESE!B31)+H31</f>
        <v>103068323812</v>
      </c>
      <c r="L31" s="8">
        <f>K31-SYNTHESE!F31</f>
        <v>40471177644</v>
      </c>
      <c r="M31" s="8">
        <f>(L31*3600)+D31</f>
        <v>145696239522000</v>
      </c>
    </row>
    <row r="32" spans="1:13" ht="12">
      <c r="A32" s="3" t="s">
        <v>69</v>
      </c>
      <c r="B32" s="8">
        <v>11</v>
      </c>
      <c r="C32" s="8">
        <v>0</v>
      </c>
      <c r="D32" s="8">
        <v>3600</v>
      </c>
      <c r="F32" s="8">
        <v>369</v>
      </c>
      <c r="G32" s="8">
        <v>3600</v>
      </c>
      <c r="H32" s="8">
        <v>6688</v>
      </c>
      <c r="I32" s="8">
        <v>3600</v>
      </c>
      <c r="J32" s="8">
        <v>3600</v>
      </c>
      <c r="K32" s="8">
        <f>(B32*10*SYNTHESE!B32*SYNTHESE!B32)+(10*F32*SYNTHESE!B32)+H32</f>
        <v>208178308</v>
      </c>
      <c r="L32" s="8">
        <f>K32-SYNTHESE!F32</f>
        <v>115778718</v>
      </c>
      <c r="M32" s="8">
        <f>(L32*3600)+D32</f>
        <v>416803388400</v>
      </c>
    </row>
    <row r="33" spans="1:13" ht="12">
      <c r="A33" s="3" t="s">
        <v>70</v>
      </c>
      <c r="B33" s="8">
        <v>11</v>
      </c>
      <c r="C33" s="8">
        <v>0</v>
      </c>
      <c r="D33" s="8">
        <v>3600</v>
      </c>
      <c r="F33" s="8">
        <v>2456</v>
      </c>
      <c r="G33" s="8">
        <v>3600</v>
      </c>
      <c r="H33" s="8">
        <v>24933</v>
      </c>
      <c r="I33" s="8">
        <v>3600</v>
      </c>
      <c r="J33" s="8">
        <v>3600</v>
      </c>
      <c r="K33" s="8">
        <f>(B33*10*SYNTHESE!B33*SYNTHESE!B33)+(10*F33*SYNTHESE!B33)+H33</f>
        <v>2281574533</v>
      </c>
      <c r="L33" s="8">
        <f>K33-SYNTHESE!F33</f>
        <v>1096448576</v>
      </c>
      <c r="M33" s="8">
        <f>(L33*3600)+D33</f>
        <v>3947214877200</v>
      </c>
    </row>
    <row r="34" spans="1:13" ht="12">
      <c r="A34" s="3" t="s">
        <v>71</v>
      </c>
      <c r="B34" s="8">
        <v>11</v>
      </c>
      <c r="C34" s="8">
        <v>0</v>
      </c>
      <c r="D34" s="8">
        <v>3600</v>
      </c>
      <c r="F34" s="8">
        <v>1954</v>
      </c>
      <c r="G34" s="8">
        <v>3600</v>
      </c>
      <c r="H34" s="8">
        <v>19857</v>
      </c>
      <c r="I34" s="8">
        <v>3600</v>
      </c>
      <c r="J34" s="8">
        <v>3600</v>
      </c>
      <c r="K34" s="8">
        <f>(B34*10*SYNTHESE!B34*SYNTHESE!B34)+(10*F34*SYNTHESE!B34)+H34</f>
        <v>1886164467</v>
      </c>
      <c r="L34" s="8">
        <f>K34-SYNTHESE!F34</f>
        <v>1064540257</v>
      </c>
      <c r="M34" s="8">
        <f t="shared" si="0"/>
        <v>3832344928800</v>
      </c>
    </row>
    <row r="35" spans="1:13" ht="12">
      <c r="A35" s="3" t="s">
        <v>72</v>
      </c>
      <c r="B35" s="8">
        <v>11</v>
      </c>
      <c r="C35" s="8">
        <v>0</v>
      </c>
      <c r="D35" s="8">
        <v>3600</v>
      </c>
      <c r="F35" s="8">
        <v>1937</v>
      </c>
      <c r="G35" s="8">
        <v>3600</v>
      </c>
      <c r="H35" s="8">
        <v>20481</v>
      </c>
      <c r="I35" s="8">
        <v>3600</v>
      </c>
      <c r="J35" s="8">
        <v>3600</v>
      </c>
      <c r="K35" s="8">
        <f>(B35*10*SYNTHESE!B35*SYNTHESE!B35)+(10*F35*SYNTHESE!B35)+H35</f>
        <v>1851918561</v>
      </c>
      <c r="L35" s="8">
        <f>K35-SYNTHESE!F35</f>
        <v>1206707957</v>
      </c>
      <c r="M35" s="8">
        <f t="shared" si="0"/>
        <v>4344148648800</v>
      </c>
    </row>
    <row r="36" spans="1:13" ht="12">
      <c r="A36" s="3" t="s">
        <v>73</v>
      </c>
      <c r="B36" s="8">
        <v>11</v>
      </c>
      <c r="C36" s="8">
        <v>0</v>
      </c>
      <c r="D36" s="8">
        <v>3600</v>
      </c>
      <c r="F36" s="8">
        <v>5102</v>
      </c>
      <c r="G36" s="8">
        <v>3600</v>
      </c>
      <c r="H36" s="8">
        <v>51879</v>
      </c>
      <c r="I36" s="8">
        <v>3600</v>
      </c>
      <c r="J36" s="8">
        <v>3600</v>
      </c>
      <c r="K36" s="8">
        <f>(B36*10*SYNTHESE!B36*SYNTHESE!B36)+(10*F36*SYNTHESE!B36)+H36</f>
        <v>12297619719</v>
      </c>
      <c r="L36" s="8">
        <f>K36-SYNTHESE!F36</f>
        <v>5876995373</v>
      </c>
      <c r="M36" s="8">
        <f t="shared" si="0"/>
        <v>21157183346400</v>
      </c>
    </row>
    <row r="37" spans="1:13" ht="12">
      <c r="A37" s="3" t="s">
        <v>74</v>
      </c>
      <c r="B37" s="8">
        <v>11</v>
      </c>
      <c r="C37" s="8">
        <v>0</v>
      </c>
      <c r="D37" s="8">
        <v>3600</v>
      </c>
      <c r="F37" s="8">
        <v>4113</v>
      </c>
      <c r="G37" s="8">
        <v>3600</v>
      </c>
      <c r="H37" s="8">
        <v>41903</v>
      </c>
      <c r="I37" s="8">
        <v>3600</v>
      </c>
      <c r="J37" s="8">
        <v>3600</v>
      </c>
      <c r="K37" s="8">
        <f>(B37*10*SYNTHESE!B37*SYNTHESE!B37)+(10*F37*SYNTHESE!B37)+H37</f>
        <v>8360333983</v>
      </c>
      <c r="L37" s="8">
        <f>K37-SYNTHESE!F37</f>
        <v>3262804934</v>
      </c>
      <c r="M37" s="8">
        <f t="shared" si="0"/>
        <v>11746097766000</v>
      </c>
    </row>
    <row r="38" spans="1:13" ht="12">
      <c r="A38" s="3" t="s">
        <v>75</v>
      </c>
      <c r="B38" s="8">
        <v>11</v>
      </c>
      <c r="C38" s="8">
        <v>0</v>
      </c>
      <c r="D38" s="8">
        <v>3600</v>
      </c>
      <c r="F38" s="8">
        <v>9630</v>
      </c>
      <c r="G38" s="8">
        <v>3600</v>
      </c>
      <c r="H38" s="8">
        <v>100124</v>
      </c>
      <c r="I38" s="8">
        <v>3600</v>
      </c>
      <c r="J38" s="8">
        <v>3600</v>
      </c>
      <c r="K38" s="8">
        <f>(B38*10*SYNTHESE!B38*SYNTHESE!B38)+(10*F38*SYNTHESE!B38)+H38</f>
        <v>80702889164</v>
      </c>
      <c r="L38" s="8">
        <f>K38-SYNTHESE!F38</f>
        <v>45184834746</v>
      </c>
      <c r="M38" s="8">
        <f t="shared" si="0"/>
        <v>162665405089200</v>
      </c>
    </row>
    <row r="39" spans="1:13" ht="12">
      <c r="A39" s="3" t="s">
        <v>76</v>
      </c>
      <c r="B39" s="8">
        <v>11</v>
      </c>
      <c r="C39" s="8">
        <v>0</v>
      </c>
      <c r="D39" s="8">
        <v>3600</v>
      </c>
      <c r="F39" s="8">
        <v>14200</v>
      </c>
      <c r="G39" s="8">
        <v>3600</v>
      </c>
      <c r="H39" s="8">
        <v>146710</v>
      </c>
      <c r="I39" s="8">
        <v>3600</v>
      </c>
      <c r="J39" s="8">
        <v>3600</v>
      </c>
      <c r="K39" s="8">
        <f>(B39*10*SYNTHESE!B39*SYNTHESE!B39)+(10*F39*SYNTHESE!B39)+H39</f>
        <v>99982977710</v>
      </c>
      <c r="L39" s="8">
        <f>K39-SYNTHESE!F39</f>
        <v>73853938357</v>
      </c>
      <c r="M39" s="8">
        <f t="shared" si="0"/>
        <v>265874178088800</v>
      </c>
    </row>
    <row r="40" spans="1:13" ht="12">
      <c r="A40" s="3" t="s">
        <v>77</v>
      </c>
      <c r="B40" s="8">
        <v>11</v>
      </c>
      <c r="C40" s="8">
        <v>0</v>
      </c>
      <c r="D40" s="8">
        <v>3600</v>
      </c>
      <c r="F40" s="8">
        <v>4836</v>
      </c>
      <c r="G40" s="8">
        <v>3600</v>
      </c>
      <c r="H40" s="8">
        <v>50829</v>
      </c>
      <c r="I40" s="8">
        <v>3600</v>
      </c>
      <c r="J40" s="8">
        <v>3600</v>
      </c>
      <c r="K40" s="8">
        <f>(B40*10*SYNTHESE!B40*SYNTHESE!B40)+(10*F40*SYNTHESE!B40)+H40</f>
        <v>12751154579</v>
      </c>
      <c r="L40" s="8">
        <f>K40-SYNTHESE!F40</f>
        <v>9375155265</v>
      </c>
      <c r="M40" s="8">
        <f t="shared" si="0"/>
        <v>33750558957600</v>
      </c>
    </row>
    <row r="41" spans="1:13" ht="12">
      <c r="A41" s="3" t="s">
        <v>78</v>
      </c>
      <c r="B41" s="8">
        <v>11</v>
      </c>
      <c r="C41" s="8">
        <v>0</v>
      </c>
      <c r="D41" s="8">
        <v>3600</v>
      </c>
      <c r="F41" s="8">
        <v>11799</v>
      </c>
      <c r="G41" s="8">
        <v>3600</v>
      </c>
      <c r="H41" s="8">
        <v>121975</v>
      </c>
      <c r="I41" s="8">
        <v>3600</v>
      </c>
      <c r="J41" s="8">
        <v>3600</v>
      </c>
      <c r="K41" s="8">
        <f>(B41*10*SYNTHESE!B41*SYNTHESE!B41)+(10*F41*SYNTHESE!B41)+H41</f>
        <v>73026174375</v>
      </c>
      <c r="L41" s="8">
        <f>K41-SYNTHESE!F41</f>
        <v>47551946528</v>
      </c>
      <c r="M41" s="8">
        <f t="shared" si="0"/>
        <v>171187007504400</v>
      </c>
    </row>
    <row r="42" spans="1:13" ht="12">
      <c r="A42" s="8" t="s">
        <v>27</v>
      </c>
      <c r="B42" s="8">
        <v>7</v>
      </c>
      <c r="C42" s="8">
        <v>0</v>
      </c>
      <c r="D42" s="8">
        <v>952</v>
      </c>
      <c r="F42" s="8">
        <v>15</v>
      </c>
      <c r="G42" s="8">
        <v>952</v>
      </c>
      <c r="H42" s="8">
        <v>427</v>
      </c>
      <c r="I42" s="8">
        <v>952</v>
      </c>
      <c r="J42" s="8">
        <v>3600</v>
      </c>
      <c r="K42" s="8">
        <f>(B42*10*SYNTHESE!B42*SYNTHESE!B42)+(10*F42*SYNTHESE!B42)+H42</f>
        <v>32090147</v>
      </c>
      <c r="L42" s="8">
        <f>K42-SYNTHESE!F42</f>
        <v>13797556</v>
      </c>
      <c r="M42" s="8">
        <f t="shared" si="0"/>
        <v>49671202552</v>
      </c>
    </row>
    <row r="43" spans="1:13" ht="12">
      <c r="A43" s="8" t="s">
        <v>28</v>
      </c>
      <c r="B43" s="8">
        <v>9</v>
      </c>
      <c r="C43" s="8">
        <v>0</v>
      </c>
      <c r="D43" s="8">
        <v>1095</v>
      </c>
      <c r="F43" s="8">
        <v>50</v>
      </c>
      <c r="G43" s="8">
        <v>1095</v>
      </c>
      <c r="H43" s="8">
        <v>1296</v>
      </c>
      <c r="I43" s="8">
        <v>1095</v>
      </c>
      <c r="J43" s="8">
        <v>3600</v>
      </c>
      <c r="K43" s="8">
        <f>(B43*10*SYNTHESE!B43*SYNTHESE!B43)+(10*F43*SYNTHESE!B43)+H43</f>
        <v>115691286</v>
      </c>
      <c r="L43" s="8">
        <f>K43-SYNTHESE!F43</f>
        <v>26093401</v>
      </c>
      <c r="M43" s="8">
        <f t="shared" si="0"/>
        <v>93936244695</v>
      </c>
    </row>
    <row r="44" spans="1:13" ht="12">
      <c r="A44" s="8" t="s">
        <v>29</v>
      </c>
      <c r="B44" s="8">
        <v>7</v>
      </c>
      <c r="C44" s="8">
        <v>0</v>
      </c>
      <c r="D44" s="8">
        <v>1981</v>
      </c>
      <c r="F44" s="8">
        <v>44</v>
      </c>
      <c r="G44" s="8">
        <v>1981</v>
      </c>
      <c r="H44" s="8">
        <v>1198</v>
      </c>
      <c r="I44" s="8">
        <v>1981</v>
      </c>
      <c r="J44" s="8">
        <v>3600</v>
      </c>
      <c r="K44" s="8">
        <f>(B44*10*SYNTHESE!B44*SYNTHESE!B44)+(10*F44*SYNTHESE!B44)+H44</f>
        <v>286801308</v>
      </c>
      <c r="L44" s="8">
        <f>K44-SYNTHESE!F44</f>
        <v>123241720</v>
      </c>
      <c r="M44" s="8">
        <f t="shared" si="0"/>
        <v>443670193981</v>
      </c>
    </row>
    <row r="45" spans="1:13" ht="12">
      <c r="A45" s="8" t="s">
        <v>30</v>
      </c>
      <c r="B45" s="8">
        <v>11</v>
      </c>
      <c r="C45" s="8">
        <v>0</v>
      </c>
      <c r="D45" s="8">
        <v>3600</v>
      </c>
      <c r="F45" s="8">
        <v>1867</v>
      </c>
      <c r="G45" s="8">
        <v>3600</v>
      </c>
      <c r="H45" s="8">
        <v>30106</v>
      </c>
      <c r="I45" s="8">
        <v>3600</v>
      </c>
      <c r="J45" s="8">
        <v>3600</v>
      </c>
      <c r="K45" s="8">
        <f>(B45*10*SYNTHESE!B45*SYNTHESE!B45)+(10*F45*SYNTHESE!B45)+H45</f>
        <v>8322963046</v>
      </c>
      <c r="L45" s="8">
        <f>K45-SYNTHESE!F45</f>
        <v>2384212544</v>
      </c>
      <c r="M45" s="8">
        <f t="shared" si="0"/>
        <v>8583165162000</v>
      </c>
    </row>
    <row r="46" ht="12">
      <c r="A46" s="8" t="s">
        <v>31</v>
      </c>
    </row>
    <row r="47" ht="12">
      <c r="A47" s="8" t="s">
        <v>31</v>
      </c>
    </row>
  </sheetData>
  <printOptions/>
  <pageMargins left="0.44" right="0.5" top="0.36" bottom="0.19" header="0.37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24">
      <selection activeCell="E43" sqref="E43"/>
    </sheetView>
  </sheetViews>
  <sheetFormatPr defaultColWidth="11.421875" defaultRowHeight="12.75"/>
  <cols>
    <col min="1" max="1" width="11.421875" style="2" customWidth="1"/>
    <col min="2" max="2" width="7.140625" style="2" customWidth="1"/>
    <col min="3" max="3" width="4.7109375" style="2" customWidth="1"/>
    <col min="4" max="6" width="11.421875" style="2" customWidth="1"/>
    <col min="7" max="7" width="4.7109375" style="2" customWidth="1"/>
    <col min="8" max="10" width="11.421875" style="2" customWidth="1"/>
    <col min="11" max="11" width="4.7109375" style="2" customWidth="1"/>
    <col min="12" max="16384" width="11.421875" style="2" customWidth="1"/>
  </cols>
  <sheetData>
    <row r="1" spans="2:14" s="1" customFormat="1" ht="38.25"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24</v>
      </c>
      <c r="H1" s="1" t="s">
        <v>26</v>
      </c>
      <c r="I1" s="1" t="s">
        <v>20</v>
      </c>
      <c r="J1" s="1" t="s">
        <v>21</v>
      </c>
      <c r="K1" s="1" t="s">
        <v>25</v>
      </c>
      <c r="L1" s="1" t="s">
        <v>22</v>
      </c>
      <c r="M1" s="1" t="s">
        <v>20</v>
      </c>
      <c r="N1" s="1" t="s">
        <v>23</v>
      </c>
    </row>
    <row r="2" ht="12.75">
      <c r="A2" s="2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2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8</v>
      </c>
    </row>
    <row r="11" ht="12.75">
      <c r="A11" s="2" t="s">
        <v>9</v>
      </c>
    </row>
    <row r="12" ht="12.75">
      <c r="A12" s="2" t="s">
        <v>10</v>
      </c>
    </row>
    <row r="13" ht="12.75">
      <c r="A13" s="2" t="s">
        <v>11</v>
      </c>
    </row>
    <row r="14" ht="12.75">
      <c r="A14" s="2" t="s">
        <v>12</v>
      </c>
    </row>
    <row r="15" ht="12.75">
      <c r="A15" s="2" t="s">
        <v>13</v>
      </c>
    </row>
    <row r="16" ht="12.75">
      <c r="A16" s="2" t="s">
        <v>14</v>
      </c>
    </row>
    <row r="17" ht="3.75" customHeight="1"/>
    <row r="18" ht="12.75">
      <c r="A18" s="2" t="s">
        <v>32</v>
      </c>
    </row>
    <row r="19" ht="12.75">
      <c r="A19" s="2" t="s">
        <v>33</v>
      </c>
    </row>
    <row r="20" ht="12.75">
      <c r="A20" s="2" t="s">
        <v>34</v>
      </c>
    </row>
    <row r="21" ht="12.75">
      <c r="A21" s="2" t="s">
        <v>35</v>
      </c>
    </row>
    <row r="22" ht="12.75">
      <c r="A22" s="2" t="s">
        <v>36</v>
      </c>
    </row>
    <row r="23" ht="12.75">
      <c r="A23" s="2" t="s">
        <v>37</v>
      </c>
    </row>
    <row r="24" ht="12.75">
      <c r="A24" s="2" t="s">
        <v>38</v>
      </c>
    </row>
    <row r="25" ht="12.75">
      <c r="A25" s="2" t="s">
        <v>39</v>
      </c>
    </row>
    <row r="26" ht="12.75">
      <c r="A26" s="2" t="s">
        <v>40</v>
      </c>
    </row>
    <row r="27" ht="12.75">
      <c r="A27" s="2" t="s">
        <v>41</v>
      </c>
    </row>
    <row r="28" ht="12.75">
      <c r="A28" s="2" t="s">
        <v>42</v>
      </c>
    </row>
    <row r="29" ht="12.75">
      <c r="A29" s="2" t="s">
        <v>43</v>
      </c>
    </row>
    <row r="30" ht="12.75">
      <c r="A30" s="2" t="s">
        <v>44</v>
      </c>
    </row>
    <row r="31" ht="12.75">
      <c r="A31" s="2" t="s">
        <v>45</v>
      </c>
    </row>
    <row r="32" ht="12.75">
      <c r="A32" s="2" t="s">
        <v>46</v>
      </c>
    </row>
    <row r="33" ht="3.75" customHeight="1"/>
    <row r="34" ht="12.75">
      <c r="A34" s="2" t="s">
        <v>27</v>
      </c>
    </row>
    <row r="35" ht="12.75">
      <c r="A35" s="2" t="s">
        <v>28</v>
      </c>
    </row>
    <row r="36" ht="12.75">
      <c r="A36" s="2" t="s">
        <v>29</v>
      </c>
    </row>
    <row r="37" ht="12.75">
      <c r="A37" s="2" t="s">
        <v>30</v>
      </c>
    </row>
    <row r="38" ht="12.75">
      <c r="A38" s="2" t="s">
        <v>31</v>
      </c>
    </row>
    <row r="39" ht="12.75">
      <c r="A39" s="2" t="s">
        <v>31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0"/>
  <sheetViews>
    <sheetView tabSelected="1" workbookViewId="0" topLeftCell="A142">
      <selection activeCell="E151" sqref="E151"/>
    </sheetView>
  </sheetViews>
  <sheetFormatPr defaultColWidth="11.421875" defaultRowHeight="12.75"/>
  <cols>
    <col min="1" max="1" width="11.7109375" style="3" customWidth="1"/>
    <col min="2" max="12" width="13.7109375" style="3" customWidth="1"/>
    <col min="13" max="16384" width="11.421875" style="3" customWidth="1"/>
  </cols>
  <sheetData>
    <row r="1" spans="2:7" ht="19.5" customHeight="1">
      <c r="B1" s="3" t="s">
        <v>64</v>
      </c>
      <c r="C1" s="3" t="s">
        <v>15</v>
      </c>
      <c r="D1" s="3" t="s">
        <v>65</v>
      </c>
      <c r="E1" s="3" t="s">
        <v>66</v>
      </c>
      <c r="F1" s="3" t="s">
        <v>67</v>
      </c>
      <c r="G1" s="3" t="s">
        <v>68</v>
      </c>
    </row>
    <row r="2" spans="1:256" ht="12">
      <c r="A2" s="4" t="s">
        <v>0</v>
      </c>
      <c r="B2" s="3">
        <v>945</v>
      </c>
      <c r="C2" s="3">
        <v>4</v>
      </c>
      <c r="D2" s="3">
        <v>4</v>
      </c>
      <c r="E2" s="3">
        <v>30</v>
      </c>
      <c r="F2" s="3">
        <f aca="true" t="shared" si="0" ref="F2:F31">(10*B2*B2*C2)+(10*B2*D2)+E2</f>
        <v>35758830</v>
      </c>
      <c r="G2" s="3">
        <f aca="true" t="shared" si="1" ref="G2:G31">(120*B2*B2-F2)*3600</f>
        <v>257055012000</v>
      </c>
      <c r="IV2" s="3" t="s">
        <v>47</v>
      </c>
    </row>
    <row r="3" spans="1:7" ht="12">
      <c r="A3" s="4" t="s">
        <v>1</v>
      </c>
      <c r="B3" s="3">
        <v>1419</v>
      </c>
      <c r="C3" s="3">
        <v>2</v>
      </c>
      <c r="D3" s="3">
        <v>7</v>
      </c>
      <c r="E3" s="3">
        <v>17</v>
      </c>
      <c r="F3" s="3">
        <f t="shared" si="0"/>
        <v>40370567</v>
      </c>
      <c r="G3" s="3">
        <f t="shared" si="1"/>
        <v>724524310800</v>
      </c>
    </row>
    <row r="4" spans="1:7" ht="12">
      <c r="A4" s="4" t="s">
        <v>2</v>
      </c>
      <c r="B4" s="3">
        <v>2050</v>
      </c>
      <c r="C4" s="3">
        <v>7</v>
      </c>
      <c r="D4" s="3">
        <v>10</v>
      </c>
      <c r="E4" s="3">
        <v>136</v>
      </c>
      <c r="F4" s="3">
        <f t="shared" si="0"/>
        <v>294380136</v>
      </c>
      <c r="G4" s="3">
        <f t="shared" si="1"/>
        <v>755711510400</v>
      </c>
    </row>
    <row r="5" spans="1:7" ht="12">
      <c r="A5" s="4" t="s">
        <v>3</v>
      </c>
      <c r="B5" s="3">
        <v>1561</v>
      </c>
      <c r="C5" s="3">
        <v>1</v>
      </c>
      <c r="D5" s="3">
        <v>18</v>
      </c>
      <c r="E5" s="3">
        <v>0</v>
      </c>
      <c r="F5" s="3">
        <f t="shared" si="0"/>
        <v>24648190</v>
      </c>
      <c r="G5" s="3">
        <f t="shared" si="1"/>
        <v>963929988000</v>
      </c>
    </row>
    <row r="6" spans="1:7" ht="12">
      <c r="A6" s="4" t="s">
        <v>4</v>
      </c>
      <c r="B6" s="3">
        <v>2177</v>
      </c>
      <c r="C6" s="3">
        <v>11</v>
      </c>
      <c r="D6" s="3">
        <v>1</v>
      </c>
      <c r="E6" s="3">
        <v>44</v>
      </c>
      <c r="F6" s="3">
        <f t="shared" si="0"/>
        <v>521348004</v>
      </c>
      <c r="G6" s="3">
        <f t="shared" si="1"/>
        <v>170537313600</v>
      </c>
    </row>
    <row r="7" spans="1:7" ht="12">
      <c r="A7" s="4" t="s">
        <v>5</v>
      </c>
      <c r="B7" s="3">
        <v>3053</v>
      </c>
      <c r="C7" s="3">
        <v>5</v>
      </c>
      <c r="D7" s="3">
        <v>12</v>
      </c>
      <c r="E7" s="3">
        <v>110</v>
      </c>
      <c r="F7" s="3">
        <f t="shared" si="0"/>
        <v>466406920</v>
      </c>
      <c r="G7" s="3">
        <f t="shared" si="1"/>
        <v>2347524576000</v>
      </c>
    </row>
    <row r="8" spans="1:7" ht="12">
      <c r="A8" s="4" t="s">
        <v>6</v>
      </c>
      <c r="B8" s="3">
        <v>4218</v>
      </c>
      <c r="C8" s="3">
        <v>9</v>
      </c>
      <c r="D8" s="3">
        <v>2</v>
      </c>
      <c r="E8" s="3">
        <v>357</v>
      </c>
      <c r="F8" s="3">
        <f t="shared" si="0"/>
        <v>1601321877</v>
      </c>
      <c r="G8" s="3">
        <f t="shared" si="1"/>
        <v>1921179610800</v>
      </c>
    </row>
    <row r="9" spans="1:7" ht="12">
      <c r="A9" s="4" t="s">
        <v>7</v>
      </c>
      <c r="B9" s="3">
        <v>3288</v>
      </c>
      <c r="C9" s="3">
        <v>5</v>
      </c>
      <c r="D9" s="3">
        <v>16</v>
      </c>
      <c r="E9" s="3">
        <v>152</v>
      </c>
      <c r="F9" s="3">
        <f t="shared" si="0"/>
        <v>541073432</v>
      </c>
      <c r="G9" s="3">
        <f t="shared" si="1"/>
        <v>2722463452800</v>
      </c>
    </row>
    <row r="10" spans="1:7" ht="12">
      <c r="A10" s="4" t="s">
        <v>8</v>
      </c>
      <c r="B10" s="3">
        <v>4175</v>
      </c>
      <c r="C10" s="3">
        <v>3</v>
      </c>
      <c r="D10" s="3">
        <v>28</v>
      </c>
      <c r="E10" s="3">
        <v>114</v>
      </c>
      <c r="F10" s="3">
        <f t="shared" si="0"/>
        <v>524087864</v>
      </c>
      <c r="G10" s="3">
        <f t="shared" si="1"/>
        <v>5643313689600</v>
      </c>
    </row>
    <row r="11" spans="1:7" ht="12">
      <c r="A11" s="4" t="s">
        <v>9</v>
      </c>
      <c r="B11" s="3">
        <v>5310</v>
      </c>
      <c r="C11" s="3">
        <v>6</v>
      </c>
      <c r="D11" s="3">
        <v>18</v>
      </c>
      <c r="E11" s="3">
        <v>211</v>
      </c>
      <c r="F11" s="3">
        <f t="shared" si="0"/>
        <v>1692722011</v>
      </c>
      <c r="G11" s="3">
        <f t="shared" si="1"/>
        <v>6086915960400</v>
      </c>
    </row>
    <row r="12" spans="1:7" ht="12">
      <c r="A12" s="4" t="s">
        <v>10</v>
      </c>
      <c r="B12" s="3">
        <v>7027</v>
      </c>
      <c r="C12" s="3">
        <v>8</v>
      </c>
      <c r="D12" s="3">
        <v>8</v>
      </c>
      <c r="E12" s="3">
        <v>175</v>
      </c>
      <c r="F12" s="3">
        <f t="shared" si="0"/>
        <v>3950860655</v>
      </c>
      <c r="G12" s="3">
        <f t="shared" si="1"/>
        <v>7108512570000</v>
      </c>
    </row>
    <row r="13" spans="1:7" ht="12">
      <c r="A13" s="4" t="s">
        <v>11</v>
      </c>
      <c r="B13" s="3">
        <v>11970</v>
      </c>
      <c r="C13" s="3">
        <v>2</v>
      </c>
      <c r="D13" s="3">
        <v>3</v>
      </c>
      <c r="E13" s="3">
        <v>21</v>
      </c>
      <c r="F13" s="3">
        <f t="shared" si="0"/>
        <v>2865977121</v>
      </c>
      <c r="G13" s="3">
        <f t="shared" si="1"/>
        <v>51579831164400</v>
      </c>
    </row>
    <row r="14" spans="1:7" ht="12">
      <c r="A14" s="4" t="s">
        <v>12</v>
      </c>
      <c r="B14" s="3">
        <v>11983</v>
      </c>
      <c r="C14" s="3">
        <v>3</v>
      </c>
      <c r="D14" s="3">
        <v>43</v>
      </c>
      <c r="E14" s="3">
        <v>166</v>
      </c>
      <c r="F14" s="3">
        <f t="shared" si="0"/>
        <v>4312921526</v>
      </c>
      <c r="G14" s="3">
        <f t="shared" si="1"/>
        <v>46505351354400</v>
      </c>
    </row>
    <row r="15" spans="1:7" ht="12">
      <c r="A15" s="4" t="s">
        <v>13</v>
      </c>
      <c r="B15" s="3">
        <v>19157</v>
      </c>
      <c r="C15" s="3">
        <v>4</v>
      </c>
      <c r="D15" s="3">
        <v>23</v>
      </c>
      <c r="E15" s="3">
        <v>136</v>
      </c>
      <c r="F15" s="3">
        <f t="shared" si="0"/>
        <v>14684032206</v>
      </c>
      <c r="G15" s="3">
        <f t="shared" si="1"/>
        <v>105677444426400</v>
      </c>
    </row>
    <row r="16" spans="1:7" ht="12">
      <c r="A16" s="4" t="s">
        <v>14</v>
      </c>
      <c r="B16" s="3">
        <v>15267</v>
      </c>
      <c r="C16" s="3">
        <v>5</v>
      </c>
      <c r="D16" s="3">
        <v>15</v>
      </c>
      <c r="E16" s="3">
        <v>145</v>
      </c>
      <c r="F16" s="3">
        <f t="shared" si="0"/>
        <v>11656354645</v>
      </c>
      <c r="G16" s="3">
        <f t="shared" si="1"/>
        <v>58728240126000</v>
      </c>
    </row>
    <row r="17" spans="1:7" ht="12">
      <c r="A17" s="4" t="s">
        <v>32</v>
      </c>
      <c r="B17" s="3">
        <v>1839</v>
      </c>
      <c r="C17" s="3">
        <v>11</v>
      </c>
      <c r="D17" s="3">
        <v>5</v>
      </c>
      <c r="E17" s="3">
        <v>56</v>
      </c>
      <c r="F17" s="3">
        <f t="shared" si="0"/>
        <v>372103316</v>
      </c>
      <c r="G17" s="3">
        <f t="shared" si="1"/>
        <v>121417934400</v>
      </c>
    </row>
    <row r="18" spans="1:7" ht="12">
      <c r="A18" s="4" t="s">
        <v>33</v>
      </c>
      <c r="B18" s="3">
        <v>1809</v>
      </c>
      <c r="C18" s="3">
        <v>4</v>
      </c>
      <c r="D18" s="3">
        <v>4</v>
      </c>
      <c r="E18" s="3">
        <v>34</v>
      </c>
      <c r="F18" s="3">
        <f t="shared" si="0"/>
        <v>130971634</v>
      </c>
      <c r="G18" s="3">
        <f t="shared" si="1"/>
        <v>942213909600</v>
      </c>
    </row>
    <row r="19" spans="1:7" ht="12">
      <c r="A19" s="4" t="s">
        <v>34</v>
      </c>
      <c r="B19" s="3">
        <v>1425</v>
      </c>
      <c r="C19" s="3">
        <v>8</v>
      </c>
      <c r="D19" s="3">
        <v>4</v>
      </c>
      <c r="E19" s="3">
        <v>55</v>
      </c>
      <c r="F19" s="3">
        <f t="shared" si="0"/>
        <v>162507055</v>
      </c>
      <c r="G19" s="3">
        <f t="shared" si="1"/>
        <v>292204602000</v>
      </c>
    </row>
    <row r="20" spans="1:7" ht="12">
      <c r="A20" s="4" t="s">
        <v>35</v>
      </c>
      <c r="B20" s="3">
        <v>2759</v>
      </c>
      <c r="C20" s="3">
        <v>6</v>
      </c>
      <c r="D20" s="3">
        <v>2</v>
      </c>
      <c r="E20" s="3">
        <v>51</v>
      </c>
      <c r="F20" s="3">
        <f t="shared" si="0"/>
        <v>456780091</v>
      </c>
      <c r="G20" s="3">
        <f t="shared" si="1"/>
        <v>1644010664400</v>
      </c>
    </row>
    <row r="21" spans="1:7" ht="12">
      <c r="A21" s="4" t="s">
        <v>48</v>
      </c>
      <c r="B21" s="3">
        <v>2250</v>
      </c>
      <c r="C21" s="3">
        <v>10</v>
      </c>
      <c r="D21" s="3">
        <v>5</v>
      </c>
      <c r="E21" s="3">
        <v>97</v>
      </c>
      <c r="F21" s="3">
        <f t="shared" si="0"/>
        <v>506362597</v>
      </c>
      <c r="G21" s="3">
        <f t="shared" si="1"/>
        <v>364094650800</v>
      </c>
    </row>
    <row r="22" spans="1:7" ht="12">
      <c r="A22" s="4" t="s">
        <v>37</v>
      </c>
      <c r="B22" s="3">
        <v>1263</v>
      </c>
      <c r="C22" s="3">
        <v>4</v>
      </c>
      <c r="D22" s="3">
        <v>2</v>
      </c>
      <c r="E22" s="3">
        <v>10</v>
      </c>
      <c r="F22" s="3">
        <f t="shared" si="0"/>
        <v>63832030</v>
      </c>
      <c r="G22" s="3">
        <f t="shared" si="1"/>
        <v>459317700000</v>
      </c>
    </row>
    <row r="23" spans="1:7" ht="12">
      <c r="A23" s="4" t="s">
        <v>38</v>
      </c>
      <c r="B23" s="3">
        <v>15125</v>
      </c>
      <c r="C23" s="3">
        <v>7</v>
      </c>
      <c r="D23" s="3">
        <v>15</v>
      </c>
      <c r="E23" s="3">
        <v>187</v>
      </c>
      <c r="F23" s="3">
        <f t="shared" si="0"/>
        <v>16015862687</v>
      </c>
      <c r="G23" s="3">
        <f t="shared" si="1"/>
        <v>41169644326800</v>
      </c>
    </row>
    <row r="24" spans="1:7" ht="12">
      <c r="A24" s="4" t="s">
        <v>39</v>
      </c>
      <c r="B24" s="3">
        <v>30625</v>
      </c>
      <c r="C24" s="3">
        <v>9</v>
      </c>
      <c r="D24" s="3">
        <v>16</v>
      </c>
      <c r="E24" s="3">
        <v>187</v>
      </c>
      <c r="F24" s="3">
        <f t="shared" si="0"/>
        <v>84415056437</v>
      </c>
      <c r="G24" s="3">
        <f t="shared" si="1"/>
        <v>101274546826800</v>
      </c>
    </row>
    <row r="25" spans="1:7" ht="12">
      <c r="A25" s="4" t="s">
        <v>40</v>
      </c>
      <c r="B25" s="3">
        <v>12452</v>
      </c>
      <c r="C25" s="3">
        <v>7</v>
      </c>
      <c r="D25" s="3">
        <v>6</v>
      </c>
      <c r="E25" s="3">
        <v>71</v>
      </c>
      <c r="F25" s="3">
        <f t="shared" si="0"/>
        <v>10854408471</v>
      </c>
      <c r="G25" s="3">
        <f t="shared" si="1"/>
        <v>27906724832400</v>
      </c>
    </row>
    <row r="26" spans="1:7" ht="12">
      <c r="A26" s="4" t="s">
        <v>41</v>
      </c>
      <c r="B26" s="3">
        <v>6997</v>
      </c>
      <c r="C26" s="3">
        <v>3</v>
      </c>
      <c r="D26" s="3">
        <v>7</v>
      </c>
      <c r="E26" s="3">
        <v>32</v>
      </c>
      <c r="F26" s="3">
        <f t="shared" si="0"/>
        <v>1469230092</v>
      </c>
      <c r="G26" s="3">
        <f t="shared" si="1"/>
        <v>15860631556800</v>
      </c>
    </row>
    <row r="27" spans="1:7" ht="12">
      <c r="A27" s="4" t="s">
        <v>42</v>
      </c>
      <c r="B27" s="3">
        <v>11492</v>
      </c>
      <c r="C27" s="3">
        <v>7</v>
      </c>
      <c r="D27" s="3">
        <v>9</v>
      </c>
      <c r="E27" s="3">
        <v>74</v>
      </c>
      <c r="F27" s="3">
        <f t="shared" si="0"/>
        <v>9245658834</v>
      </c>
      <c r="G27" s="3">
        <f t="shared" si="1"/>
        <v>23768167845600</v>
      </c>
    </row>
    <row r="28" spans="1:7" ht="12">
      <c r="A28" s="4" t="s">
        <v>43</v>
      </c>
      <c r="B28" s="3">
        <v>4655</v>
      </c>
      <c r="C28" s="3">
        <v>5</v>
      </c>
      <c r="D28" s="3">
        <v>4</v>
      </c>
      <c r="E28" s="3">
        <v>20</v>
      </c>
      <c r="F28" s="3">
        <f t="shared" si="0"/>
        <v>1083637470</v>
      </c>
      <c r="G28" s="3">
        <f t="shared" si="1"/>
        <v>5459923908000</v>
      </c>
    </row>
    <row r="29" spans="1:7" ht="12">
      <c r="A29" s="4" t="s">
        <v>44</v>
      </c>
      <c r="B29" s="3">
        <v>10523</v>
      </c>
      <c r="C29" s="3">
        <v>3</v>
      </c>
      <c r="D29" s="3">
        <v>13</v>
      </c>
      <c r="E29" s="3">
        <v>32</v>
      </c>
      <c r="F29" s="3">
        <f t="shared" si="0"/>
        <v>3323373892</v>
      </c>
      <c r="G29" s="3">
        <f t="shared" si="1"/>
        <v>35872738516800</v>
      </c>
    </row>
    <row r="30" spans="1:7" ht="12">
      <c r="A30" s="4" t="s">
        <v>45</v>
      </c>
      <c r="B30" s="3">
        <v>26117</v>
      </c>
      <c r="C30" s="3">
        <v>6</v>
      </c>
      <c r="D30" s="3">
        <v>25</v>
      </c>
      <c r="E30" s="3">
        <v>212</v>
      </c>
      <c r="F30" s="3">
        <f t="shared" si="0"/>
        <v>40932390802</v>
      </c>
      <c r="G30" s="3">
        <f t="shared" si="1"/>
        <v>147309594760800</v>
      </c>
    </row>
    <row r="31" spans="1:7" ht="12">
      <c r="A31" s="4" t="s">
        <v>46</v>
      </c>
      <c r="B31" s="3">
        <v>29903</v>
      </c>
      <c r="C31" s="3">
        <v>7</v>
      </c>
      <c r="D31" s="3">
        <v>13</v>
      </c>
      <c r="E31" s="3">
        <v>148</v>
      </c>
      <c r="F31" s="3">
        <f t="shared" si="0"/>
        <v>62597146168</v>
      </c>
      <c r="G31" s="3">
        <f t="shared" si="1"/>
        <v>160940098483200</v>
      </c>
    </row>
    <row r="32" spans="1:256" ht="12">
      <c r="A32" s="3" t="s">
        <v>69</v>
      </c>
      <c r="B32" s="3">
        <v>1359</v>
      </c>
      <c r="C32" s="3">
        <v>5</v>
      </c>
      <c r="D32" s="3">
        <v>4</v>
      </c>
      <c r="E32" s="3">
        <v>1180</v>
      </c>
      <c r="F32" s="3">
        <f aca="true" t="shared" si="2" ref="F32:F40">(10*B32*B32*C32)+(10*B32*D32)+E32</f>
        <v>92399590</v>
      </c>
      <c r="G32" s="3">
        <f>(120*B32*B32-F32)*3600</f>
        <v>465214068000</v>
      </c>
      <c r="IV32" s="3" t="s">
        <v>47</v>
      </c>
    </row>
    <row r="33" spans="1:7" ht="12">
      <c r="A33" s="3" t="s">
        <v>70</v>
      </c>
      <c r="B33" s="3">
        <v>4444</v>
      </c>
      <c r="C33" s="3">
        <v>6</v>
      </c>
      <c r="D33" s="3">
        <v>4</v>
      </c>
      <c r="E33" s="3">
        <v>37</v>
      </c>
      <c r="F33" s="3">
        <f t="shared" si="2"/>
        <v>1185125957</v>
      </c>
      <c r="G33" s="3">
        <f aca="true" t="shared" si="3" ref="G33:G45">(120*B33*B33-F33)*3600</f>
        <v>4265173306800</v>
      </c>
    </row>
    <row r="34" spans="1:7" ht="12">
      <c r="A34" s="3" t="s">
        <v>71</v>
      </c>
      <c r="B34" s="3">
        <v>4053</v>
      </c>
      <c r="C34" s="3">
        <v>5</v>
      </c>
      <c r="D34" s="3">
        <v>7</v>
      </c>
      <c r="E34" s="3">
        <v>50</v>
      </c>
      <c r="F34" s="3">
        <f t="shared" si="2"/>
        <v>821624210</v>
      </c>
      <c r="G34" s="3">
        <f t="shared" si="3"/>
        <v>4138534332000</v>
      </c>
    </row>
    <row r="35" spans="1:7" ht="12">
      <c r="A35" s="3" t="s">
        <v>72</v>
      </c>
      <c r="B35" s="3">
        <v>4016</v>
      </c>
      <c r="C35" s="3">
        <v>4</v>
      </c>
      <c r="D35" s="3">
        <v>2</v>
      </c>
      <c r="E35" s="3">
        <v>44</v>
      </c>
      <c r="F35" s="3">
        <f t="shared" si="2"/>
        <v>645210604</v>
      </c>
      <c r="G35" s="3">
        <f t="shared" si="3"/>
        <v>4644648417600</v>
      </c>
    </row>
    <row r="36" spans="1:7" ht="12">
      <c r="A36" s="3" t="s">
        <v>73</v>
      </c>
      <c r="B36" s="3">
        <v>10344</v>
      </c>
      <c r="C36" s="3">
        <v>6</v>
      </c>
      <c r="D36" s="3">
        <v>7</v>
      </c>
      <c r="E36" s="3">
        <v>106</v>
      </c>
      <c r="F36" s="3">
        <f t="shared" si="2"/>
        <v>6420624346</v>
      </c>
      <c r="G36" s="3">
        <f t="shared" si="3"/>
        <v>23109033506400</v>
      </c>
    </row>
    <row r="37" spans="1:7" ht="12">
      <c r="A37" s="3" t="s">
        <v>74</v>
      </c>
      <c r="B37" s="3">
        <v>8533</v>
      </c>
      <c r="C37" s="3">
        <v>7</v>
      </c>
      <c r="D37" s="3">
        <v>8</v>
      </c>
      <c r="E37" s="3">
        <v>179</v>
      </c>
      <c r="F37" s="3">
        <f t="shared" si="2"/>
        <v>5097529049</v>
      </c>
      <c r="G37" s="3">
        <f t="shared" si="3"/>
        <v>13103717871600</v>
      </c>
    </row>
    <row r="38" spans="1:7" ht="12">
      <c r="A38" s="3" t="s">
        <v>75</v>
      </c>
      <c r="B38" s="3">
        <v>26652</v>
      </c>
      <c r="C38" s="3">
        <v>5</v>
      </c>
      <c r="D38" s="3">
        <v>6</v>
      </c>
      <c r="E38" s="3">
        <v>98</v>
      </c>
      <c r="F38" s="3">
        <f t="shared" si="2"/>
        <v>35518054418</v>
      </c>
      <c r="G38" s="3">
        <f t="shared" si="3"/>
        <v>178997177023200</v>
      </c>
    </row>
    <row r="39" spans="1:7" ht="12">
      <c r="A39" s="3" t="s">
        <v>76</v>
      </c>
      <c r="B39" s="3">
        <v>29510</v>
      </c>
      <c r="C39" s="3">
        <v>3</v>
      </c>
      <c r="D39" s="3">
        <v>13</v>
      </c>
      <c r="E39" s="3">
        <v>53</v>
      </c>
      <c r="F39" s="3">
        <f t="shared" si="2"/>
        <v>26129039353</v>
      </c>
      <c r="G39" s="3">
        <f t="shared" si="3"/>
        <v>282138381529200</v>
      </c>
    </row>
    <row r="40" spans="1:7" ht="12">
      <c r="A40" s="3" t="s">
        <v>77</v>
      </c>
      <c r="B40" s="3">
        <v>10549</v>
      </c>
      <c r="C40" s="3">
        <v>3</v>
      </c>
      <c r="D40" s="3">
        <v>356</v>
      </c>
      <c r="E40" s="3">
        <v>2844</v>
      </c>
      <c r="F40" s="3">
        <f t="shared" si="2"/>
        <v>3375999314</v>
      </c>
      <c r="G40" s="3">
        <f t="shared" si="3"/>
        <v>35919967701600</v>
      </c>
    </row>
    <row r="41" spans="1:7" ht="12">
      <c r="A41" s="3" t="s">
        <v>78</v>
      </c>
      <c r="B41" s="3">
        <v>25235</v>
      </c>
      <c r="C41" s="3">
        <v>4</v>
      </c>
      <c r="D41" s="3">
        <v>8</v>
      </c>
      <c r="E41" s="3">
        <v>47</v>
      </c>
      <c r="F41" s="3">
        <f>(10*B41*B41*C41)+(10*B41*D41)+E41</f>
        <v>25474227847</v>
      </c>
      <c r="G41" s="3">
        <f t="shared" si="3"/>
        <v>183392636950800</v>
      </c>
    </row>
    <row r="42" spans="1:7" ht="12">
      <c r="A42" s="4" t="s">
        <v>27</v>
      </c>
      <c r="B42" s="3">
        <v>676</v>
      </c>
      <c r="C42" s="3">
        <v>4</v>
      </c>
      <c r="D42" s="3">
        <v>2</v>
      </c>
      <c r="E42" s="3">
        <v>31</v>
      </c>
      <c r="F42" s="3">
        <f>(10*B42*B42*C42)+(10*B42*D42)+E42</f>
        <v>18292591</v>
      </c>
      <c r="G42" s="3">
        <f t="shared" si="3"/>
        <v>131560304400</v>
      </c>
    </row>
    <row r="43" spans="1:7" ht="12">
      <c r="A43" s="4" t="s">
        <v>28</v>
      </c>
      <c r="B43" s="3">
        <v>1131</v>
      </c>
      <c r="C43" s="3">
        <v>7</v>
      </c>
      <c r="D43" s="3">
        <v>5</v>
      </c>
      <c r="E43" s="3">
        <v>65</v>
      </c>
      <c r="F43" s="3">
        <f>(10*B43*B43*C43)+(10*B43*D43)+E43</f>
        <v>89597885</v>
      </c>
      <c r="G43" s="3">
        <f t="shared" si="3"/>
        <v>230045166000</v>
      </c>
    </row>
    <row r="44" spans="1:7" ht="12">
      <c r="A44" s="4" t="s">
        <v>29</v>
      </c>
      <c r="B44" s="3">
        <v>2021</v>
      </c>
      <c r="C44" s="3">
        <v>4</v>
      </c>
      <c r="D44" s="3">
        <v>9</v>
      </c>
      <c r="E44" s="3">
        <v>58</v>
      </c>
      <c r="F44" s="3">
        <f>(10*B44*B44*C44)+(10*B44*D44)+E44</f>
        <v>163559588</v>
      </c>
      <c r="G44" s="3">
        <f t="shared" si="3"/>
        <v>1175663995200</v>
      </c>
    </row>
    <row r="45" spans="1:7" ht="12">
      <c r="A45" s="4" t="s">
        <v>30</v>
      </c>
      <c r="B45" s="3">
        <v>8614</v>
      </c>
      <c r="C45" s="3">
        <v>8</v>
      </c>
      <c r="D45" s="3">
        <v>31</v>
      </c>
      <c r="E45" s="3">
        <v>482</v>
      </c>
      <c r="F45" s="3">
        <f>(10*B45*B45*C45)+(10*B45*D45)+E45</f>
        <v>5938750502</v>
      </c>
      <c r="G45" s="3">
        <f t="shared" si="3"/>
        <v>10675328464800</v>
      </c>
    </row>
    <row r="47" spans="2:12" ht="12">
      <c r="B47" s="17" t="s">
        <v>55</v>
      </c>
      <c r="C47" s="17" t="s">
        <v>56</v>
      </c>
      <c r="D47" s="17" t="s">
        <v>49</v>
      </c>
      <c r="E47" s="18" t="s">
        <v>51</v>
      </c>
      <c r="F47" s="18" t="s">
        <v>52</v>
      </c>
      <c r="G47" s="18" t="s">
        <v>60</v>
      </c>
      <c r="H47" s="17" t="s">
        <v>59</v>
      </c>
      <c r="I47" s="18" t="s">
        <v>50</v>
      </c>
      <c r="J47" s="3" t="s">
        <v>79</v>
      </c>
      <c r="K47" s="3" t="s">
        <v>80</v>
      </c>
      <c r="L47" s="3" t="s">
        <v>85</v>
      </c>
    </row>
    <row r="48" spans="1:12" ht="12">
      <c r="A48" s="4" t="s">
        <v>0</v>
      </c>
      <c r="B48" s="3">
        <f>CASEAU!M2</f>
        <v>68936400.6</v>
      </c>
      <c r="C48" s="3">
        <f>VASQUEZ!M2</f>
        <v>340930803</v>
      </c>
      <c r="D48" s="3">
        <f>BISAILLON!M2</f>
        <v>93601</v>
      </c>
      <c r="E48" s="3">
        <f>SCHINDL!M2</f>
        <v>32047747200</v>
      </c>
      <c r="F48" s="3">
        <f>GAVRANOVIC!M2</f>
        <v>340686044</v>
      </c>
      <c r="G48" s="3">
        <f>MICHELON!M2</f>
        <v>34668678</v>
      </c>
      <c r="H48" s="3">
        <f>GAUDIN!M2</f>
        <v>97427</v>
      </c>
      <c r="I48" s="3">
        <f>WEINBERG!M2</f>
        <v>32830567772</v>
      </c>
      <c r="J48" s="3">
        <f>MIN(B48:I48)</f>
        <v>93601</v>
      </c>
      <c r="K48" s="3">
        <f>G2</f>
        <v>257055012000</v>
      </c>
      <c r="L48" s="3">
        <f>K48-J48</f>
        <v>257054918399</v>
      </c>
    </row>
    <row r="49" spans="1:12" ht="12">
      <c r="A49" s="4" t="s">
        <v>1</v>
      </c>
      <c r="B49" s="3">
        <f>CASEAU!M3</f>
        <v>562755600.8</v>
      </c>
      <c r="C49" s="3">
        <f>VASQUEZ!M3</f>
        <v>664732811</v>
      </c>
      <c r="D49" s="3">
        <f>BISAILLON!M3</f>
        <v>248405</v>
      </c>
      <c r="E49" s="3">
        <f>SCHINDL!M3</f>
        <v>652091788800</v>
      </c>
      <c r="F49" s="3">
        <f>GAVRANOVIC!M3</f>
        <v>715690853</v>
      </c>
      <c r="G49" s="3">
        <f>MICHELON!M3</f>
        <v>652088766165</v>
      </c>
      <c r="H49" s="3">
        <f>GAUDIN!M3</f>
        <v>51229707</v>
      </c>
      <c r="I49" s="3">
        <f>WEINBERG!M3</f>
        <v>363363215970</v>
      </c>
      <c r="J49" s="3">
        <f aca="true" t="shared" si="4" ref="J49:J91">MIN(B49:I49)</f>
        <v>248405</v>
      </c>
      <c r="K49" s="3">
        <f aca="true" t="shared" si="5" ref="K49:K91">G3</f>
        <v>724524310800</v>
      </c>
      <c r="L49" s="3">
        <f aca="true" t="shared" si="6" ref="L49:L91">K49-J49</f>
        <v>724524062395</v>
      </c>
    </row>
    <row r="50" spans="1:12" ht="12">
      <c r="A50" s="4" t="s">
        <v>2</v>
      </c>
      <c r="B50" s="3">
        <f>CASEAU!M4</f>
        <v>1257984003.5</v>
      </c>
      <c r="C50" s="3">
        <f>VASQUEZ!M4</f>
        <v>1626321610</v>
      </c>
      <c r="D50" s="3">
        <f>BISAILLON!M4</f>
        <v>738003</v>
      </c>
      <c r="E50" s="3">
        <f>SCHINDL!M4</f>
        <v>223031150</v>
      </c>
      <c r="F50" s="3">
        <f>GAVRANOVIC!M4</f>
        <v>443822622</v>
      </c>
      <c r="G50" s="3">
        <f>MICHELON!M4</f>
        <v>604499671036</v>
      </c>
      <c r="H50" s="3">
        <f>GAUDIN!M4</f>
        <v>104680</v>
      </c>
      <c r="I50" s="3">
        <f>WEINBERG!M4</f>
        <v>306350674337</v>
      </c>
      <c r="J50" s="3">
        <f t="shared" si="4"/>
        <v>104680</v>
      </c>
      <c r="K50" s="3">
        <f t="shared" si="5"/>
        <v>755711510400</v>
      </c>
      <c r="L50" s="3">
        <f t="shared" si="6"/>
        <v>755711405720</v>
      </c>
    </row>
    <row r="51" spans="1:12" ht="12">
      <c r="A51" s="4" t="s">
        <v>3</v>
      </c>
      <c r="B51" s="3">
        <f>CASEAU!M5</f>
        <v>8204616000.7</v>
      </c>
      <c r="C51" s="3">
        <f>VASQUEZ!M5</f>
        <v>9328536021</v>
      </c>
      <c r="D51" s="3">
        <f>BISAILLON!M5</f>
        <v>730548006</v>
      </c>
      <c r="E51" s="3">
        <f>SCHINDL!M5</f>
        <v>525389648400</v>
      </c>
      <c r="F51" s="3">
        <f>GAVRANOVIC!M5</f>
        <v>174938954616</v>
      </c>
      <c r="G51" s="3">
        <f>MICHELON!M5</f>
        <v>86767640547</v>
      </c>
      <c r="H51" s="3">
        <f>GAUDIN!M5</f>
        <v>963929988000</v>
      </c>
      <c r="I51" s="3">
        <f>WEINBERG!M5</f>
        <v>438893211608</v>
      </c>
      <c r="J51" s="3">
        <f t="shared" si="4"/>
        <v>730548006</v>
      </c>
      <c r="K51" s="3">
        <f t="shared" si="5"/>
        <v>963929988000</v>
      </c>
      <c r="L51" s="3">
        <f t="shared" si="6"/>
        <v>963199439994</v>
      </c>
    </row>
    <row r="52" spans="1:12" ht="12">
      <c r="A52" s="4" t="s">
        <v>4</v>
      </c>
      <c r="B52" s="3">
        <f>CASEAU!M6</f>
        <v>69873804005.6</v>
      </c>
      <c r="C52" s="3">
        <f>VASQUEZ!M6</f>
        <v>28469376000</v>
      </c>
      <c r="D52" s="3">
        <f>BISAILLON!M6</f>
        <v>1180800</v>
      </c>
      <c r="E52" s="3">
        <f>SCHINDL!M6</f>
        <v>478296022</v>
      </c>
      <c r="F52" s="3">
        <f>GAVRANOVIC!M6</f>
        <v>5123222</v>
      </c>
      <c r="G52" s="3">
        <f>MICHELON!M6</f>
        <v>7536006500</v>
      </c>
      <c r="H52" s="3">
        <f>GAUDIN!M6</f>
        <v>511250</v>
      </c>
      <c r="I52" s="3">
        <f>WEINBERG!M6</f>
        <v>38743941600</v>
      </c>
      <c r="J52" s="3">
        <f t="shared" si="4"/>
        <v>511250</v>
      </c>
      <c r="K52" s="3">
        <f t="shared" si="5"/>
        <v>170537313600</v>
      </c>
      <c r="L52" s="3">
        <f t="shared" si="6"/>
        <v>170536802350</v>
      </c>
    </row>
    <row r="53" spans="1:12" ht="12">
      <c r="A53" s="4" t="s">
        <v>5</v>
      </c>
      <c r="B53" s="3">
        <f>CASEAU!M7</f>
        <v>4509536406.1</v>
      </c>
      <c r="C53" s="3">
        <f>VASQUEZ!M7</f>
        <v>2090775652</v>
      </c>
      <c r="D53" s="3">
        <f>BISAILLON!M7</f>
        <v>489617</v>
      </c>
      <c r="E53" s="3">
        <f>SCHINDL!M7</f>
        <v>671431932623</v>
      </c>
      <c r="F53" s="3">
        <f>GAVRANOVIC!M7</f>
        <v>671430740789</v>
      </c>
      <c r="G53" s="3">
        <f>MICHELON!M7</f>
        <v>334343652661</v>
      </c>
      <c r="H53" s="3">
        <f>GAUDIN!M7</f>
        <v>670000064710</v>
      </c>
      <c r="I53" s="3">
        <f>WEINBERG!M7</f>
        <v>748843952400</v>
      </c>
      <c r="J53" s="3">
        <f t="shared" si="4"/>
        <v>489617</v>
      </c>
      <c r="K53" s="3">
        <f t="shared" si="5"/>
        <v>2347524576000</v>
      </c>
      <c r="L53" s="3">
        <f t="shared" si="6"/>
        <v>2347524086383</v>
      </c>
    </row>
    <row r="54" spans="1:12" ht="12">
      <c r="A54" s="4" t="s">
        <v>6</v>
      </c>
      <c r="B54" s="3">
        <f>CASEAU!M8</f>
        <v>19754864238</v>
      </c>
      <c r="C54" s="3">
        <f>VASQUEZ!M8</f>
        <v>15803056810</v>
      </c>
      <c r="D54" s="3">
        <f>BISAILLON!M8</f>
        <v>3038245204</v>
      </c>
      <c r="E54" s="3">
        <f>SCHINDL!M8</f>
        <v>4711708876</v>
      </c>
      <c r="F54" s="3">
        <f>GAVRANOVIC!M8</f>
        <v>644452679652</v>
      </c>
      <c r="G54" s="3">
        <f>MICHELON!M8</f>
        <v>1921179610800</v>
      </c>
      <c r="H54" s="3">
        <f>GAUDIN!M8</f>
        <v>3038130258</v>
      </c>
      <c r="I54" s="3">
        <f>WEINBERG!M8</f>
        <v>1419223467600</v>
      </c>
      <c r="J54" s="3">
        <f t="shared" si="4"/>
        <v>3038130258</v>
      </c>
      <c r="K54" s="3">
        <f t="shared" si="5"/>
        <v>1921179610800</v>
      </c>
      <c r="L54" s="3">
        <f t="shared" si="6"/>
        <v>1918141480542</v>
      </c>
    </row>
    <row r="55" spans="1:12" ht="12">
      <c r="A55" s="4" t="s">
        <v>7</v>
      </c>
      <c r="B55" s="3">
        <f>CASEAU!M9</f>
        <v>4383961207.9</v>
      </c>
      <c r="C55" s="3">
        <f>VASQUEZ!M9</f>
        <v>6750838892</v>
      </c>
      <c r="D55" s="3">
        <f>BISAILLON!M9</f>
        <v>410409</v>
      </c>
      <c r="E55" s="3">
        <f>SCHINDL!M9</f>
        <v>1185383236</v>
      </c>
      <c r="F55" s="3">
        <f>GAVRANOVIC!M9</f>
        <v>2487670655</v>
      </c>
      <c r="G55" s="3">
        <f>MICHELON!M9</f>
        <v>2333632291759</v>
      </c>
      <c r="H55" s="3">
        <f>GAUDIN!M9</f>
        <v>1944314648258</v>
      </c>
      <c r="I55" s="3">
        <f>WEINBERG!M9</f>
        <v>1962677244726</v>
      </c>
      <c r="J55" s="3">
        <f t="shared" si="4"/>
        <v>410409</v>
      </c>
      <c r="K55" s="3">
        <f t="shared" si="5"/>
        <v>2722463452800</v>
      </c>
      <c r="L55" s="3">
        <f t="shared" si="6"/>
        <v>2722463042391</v>
      </c>
    </row>
    <row r="56" spans="1:12" ht="12">
      <c r="A56" s="4" t="s">
        <v>8</v>
      </c>
      <c r="B56" s="3">
        <f>CASEAU!M10</f>
        <v>5263462809.3</v>
      </c>
      <c r="C56" s="3">
        <f>VASQUEZ!M10</f>
        <v>11425435224</v>
      </c>
      <c r="D56" s="3">
        <f>BISAILLON!M10</f>
        <v>291611</v>
      </c>
      <c r="E56" s="3">
        <f>SCHINDL!M10</f>
        <v>4388472234000</v>
      </c>
      <c r="F56" s="3">
        <f>GAVRANOVIC!M10</f>
        <v>626902953364</v>
      </c>
      <c r="G56" s="3">
        <f>MICHELON!M10</f>
        <v>623597888009</v>
      </c>
      <c r="H56" s="3">
        <f>GAUDIN!M10</f>
        <v>5016415273361</v>
      </c>
      <c r="I56" s="3">
        <f>WEINBERG!M10</f>
        <v>5122572084000</v>
      </c>
      <c r="J56" s="3">
        <f t="shared" si="4"/>
        <v>291611</v>
      </c>
      <c r="K56" s="3">
        <f t="shared" si="5"/>
        <v>5643313689600</v>
      </c>
      <c r="L56" s="3">
        <f t="shared" si="6"/>
        <v>5643313397989</v>
      </c>
    </row>
    <row r="57" spans="1:12" ht="12">
      <c r="A57" s="4" t="s">
        <v>9</v>
      </c>
      <c r="B57" s="3">
        <f>CASEAU!M11</f>
        <v>12241994534</v>
      </c>
      <c r="C57" s="3">
        <f>VASQUEZ!M11</f>
        <v>16255051309</v>
      </c>
      <c r="D57" s="3">
        <f>BISAILLON!M11</f>
        <v>950412</v>
      </c>
      <c r="E57" s="3">
        <f>SCHINDL!M11</f>
        <v>2027643697166</v>
      </c>
      <c r="F57" s="3">
        <f>GAVRANOVIC!M11</f>
        <v>4017726600</v>
      </c>
      <c r="G57" s="3">
        <f>MICHELON!M11</f>
        <v>5072634180914</v>
      </c>
      <c r="H57" s="3">
        <f>GAUDIN!M11</f>
        <v>5072049212602</v>
      </c>
      <c r="I57" s="3">
        <f>WEINBERG!M11</f>
        <v>3068326489926</v>
      </c>
      <c r="J57" s="3">
        <f t="shared" si="4"/>
        <v>950412</v>
      </c>
      <c r="K57" s="3">
        <f t="shared" si="5"/>
        <v>6086915960400</v>
      </c>
      <c r="L57" s="3">
        <f t="shared" si="6"/>
        <v>6086915009988</v>
      </c>
    </row>
    <row r="58" spans="1:12" ht="12">
      <c r="A58" s="4" t="s">
        <v>10</v>
      </c>
      <c r="B58" s="3">
        <f>CASEAU!M12</f>
        <v>28098003802</v>
      </c>
      <c r="C58" s="3">
        <f>VASQUEZ!M12</f>
        <v>28094349657</v>
      </c>
      <c r="D58" s="3">
        <f>BISAILLON!M12</f>
        <v>3024047</v>
      </c>
      <c r="E58" s="3">
        <f>SCHINDL!M12</f>
        <v>3553515446400</v>
      </c>
      <c r="F58" s="3">
        <f>GAVRANOVIC!M12</f>
        <v>1783212449457</v>
      </c>
      <c r="G58" s="3">
        <f>MICHELON!M12</f>
        <v>5332924228126</v>
      </c>
      <c r="H58" s="3">
        <f>GAUDIN!M12</f>
        <v>5339236338287</v>
      </c>
      <c r="I58" s="3">
        <f>WEINBERG!M12</f>
        <v>5738254628400</v>
      </c>
      <c r="J58" s="3">
        <f t="shared" si="4"/>
        <v>3024047</v>
      </c>
      <c r="K58" s="3">
        <f t="shared" si="5"/>
        <v>7108512570000</v>
      </c>
      <c r="L58" s="3">
        <f t="shared" si="6"/>
        <v>7108509545953</v>
      </c>
    </row>
    <row r="59" spans="1:12" ht="12">
      <c r="A59" s="4" t="s">
        <v>11</v>
      </c>
      <c r="B59" s="3">
        <f>CASEAU!M13</f>
        <v>25866858301568</v>
      </c>
      <c r="C59" s="3">
        <f>VASQUEZ!M13</f>
        <v>25428923450</v>
      </c>
      <c r="D59" s="3">
        <f>BISAILLON!M13</f>
        <v>5192592037717</v>
      </c>
      <c r="E59" s="3">
        <f>SCHINDL!M13</f>
        <v>36135686021186</v>
      </c>
      <c r="F59" s="3">
        <f>GAVRANOVIC!M13</f>
        <v>46429053891312</v>
      </c>
      <c r="G59" s="3">
        <f>MICHELON!M13</f>
        <v>46700573674302</v>
      </c>
      <c r="H59" s="3">
        <f>GAUDIN!M13</f>
        <v>46423025398967</v>
      </c>
      <c r="I59" s="3">
        <f>WEINBERG!M13</f>
        <v>47629742065200</v>
      </c>
      <c r="J59" s="3">
        <f t="shared" si="4"/>
        <v>25428923450</v>
      </c>
      <c r="K59" s="3">
        <f t="shared" si="5"/>
        <v>51579831164400</v>
      </c>
      <c r="L59" s="3">
        <f t="shared" si="6"/>
        <v>51554402240950</v>
      </c>
    </row>
    <row r="60" spans="1:12" ht="12">
      <c r="A60" s="4" t="s">
        <v>12</v>
      </c>
      <c r="B60" s="3">
        <f>CASEAU!M14</f>
        <v>20757554197454</v>
      </c>
      <c r="C60" s="3">
        <f>VASQUEZ!M14</f>
        <v>10377050865129</v>
      </c>
      <c r="D60" s="3">
        <f>BISAILLON!M14</f>
        <v>2594942841</v>
      </c>
      <c r="E60" s="3">
        <f>SCHINDL!M14</f>
        <v>36172349334265</v>
      </c>
      <c r="F60" s="3">
        <f>GAVRANOVIC!M14</f>
        <v>41361503037086</v>
      </c>
      <c r="G60" s="3">
        <f>MICHELON!M14</f>
        <v>41625544820904</v>
      </c>
      <c r="H60" s="3">
        <f>GAUDIN!M14</f>
        <v>41339494458223</v>
      </c>
      <c r="I60" s="3">
        <f>WEINBERG!M14</f>
        <v>42436646272800</v>
      </c>
      <c r="J60" s="3">
        <f t="shared" si="4"/>
        <v>2594942841</v>
      </c>
      <c r="K60" s="3">
        <f t="shared" si="5"/>
        <v>46505351354400</v>
      </c>
      <c r="L60" s="3">
        <f t="shared" si="6"/>
        <v>46502756411559</v>
      </c>
    </row>
    <row r="61" spans="1:12" ht="12">
      <c r="A61" s="4" t="s">
        <v>13</v>
      </c>
      <c r="B61" s="3">
        <f>CASEAU!M15</f>
        <v>52843243086987</v>
      </c>
      <c r="C61" s="3">
        <f>VASQUEZ!M15</f>
        <v>13345473527599</v>
      </c>
      <c r="D61" s="3">
        <f>BISAILLON!M15</f>
        <v>8287880748</v>
      </c>
      <c r="E61" s="3">
        <f>SCHINDL!M15</f>
        <v>79323829135859</v>
      </c>
      <c r="F61" s="3">
        <f>GAVRANOVIC!M15</f>
        <v>92467870089148</v>
      </c>
      <c r="G61" s="3">
        <f>MICHELON!M15</f>
        <v>93299659434813</v>
      </c>
      <c r="H61" s="3">
        <f>GAUDIN!M15</f>
        <v>92537543790315</v>
      </c>
      <c r="I61" s="3">
        <f>WEINBERG!M15</f>
        <v>95475664324800</v>
      </c>
      <c r="J61" s="3">
        <f t="shared" si="4"/>
        <v>8287880748</v>
      </c>
      <c r="K61" s="3">
        <f t="shared" si="5"/>
        <v>105677444426400</v>
      </c>
      <c r="L61" s="3">
        <f t="shared" si="6"/>
        <v>105669156545652</v>
      </c>
    </row>
    <row r="62" spans="1:12" ht="12">
      <c r="A62" s="4" t="s">
        <v>14</v>
      </c>
      <c r="B62" s="3">
        <f>CASEAU!M16</f>
        <v>16956664859348</v>
      </c>
      <c r="C62" s="3">
        <f>VASQUEZ!M16</f>
        <v>97297820437</v>
      </c>
      <c r="D62" s="3">
        <f>BISAILLON!M16</f>
        <v>5126535</v>
      </c>
      <c r="E62" s="3">
        <f>SCHINDL!M16</f>
        <v>41979964087418</v>
      </c>
      <c r="F62" s="3">
        <f>GAVRANOVIC!M16</f>
        <v>50362630161086</v>
      </c>
      <c r="G62" s="3">
        <f>MICHELON!M16</f>
        <v>50919984875542</v>
      </c>
      <c r="H62" s="3">
        <f>GAUDIN!M16</f>
        <v>50420900995529</v>
      </c>
      <c r="I62" s="3">
        <f>WEINBERG!M16</f>
        <v>52258949186400</v>
      </c>
      <c r="J62" s="3">
        <f t="shared" si="4"/>
        <v>5126535</v>
      </c>
      <c r="K62" s="3">
        <f t="shared" si="5"/>
        <v>58728240126000</v>
      </c>
      <c r="L62" s="3">
        <f t="shared" si="6"/>
        <v>58728234999465</v>
      </c>
    </row>
    <row r="63" spans="1:12" ht="12">
      <c r="A63" s="4" t="s">
        <v>32</v>
      </c>
      <c r="B63" s="3">
        <f>CASEAU!M17</f>
        <v>37558270803.7</v>
      </c>
      <c r="C63" s="3">
        <f>VASQUEZ!M17</f>
        <v>33716314803</v>
      </c>
      <c r="D63" s="3">
        <f>BISAILLON!M17</f>
        <v>0</v>
      </c>
      <c r="E63" s="3">
        <f>SCHINDL!M17</f>
        <v>3600</v>
      </c>
      <c r="F63" s="3">
        <f>GAVRANOVIC!M17</f>
        <v>4107733200</v>
      </c>
      <c r="G63" s="3">
        <f>MICHELON!M17</f>
        <v>38750623201</v>
      </c>
      <c r="H63" s="3">
        <f>GAUDIN!M17</f>
        <v>28</v>
      </c>
      <c r="I63" s="3">
        <f>WEINBERG!M17</f>
        <v>65180458800</v>
      </c>
      <c r="J63" s="3">
        <f t="shared" si="4"/>
        <v>0</v>
      </c>
      <c r="K63" s="3">
        <f t="shared" si="5"/>
        <v>121417934400</v>
      </c>
      <c r="L63" s="3">
        <f t="shared" si="6"/>
        <v>121417934400</v>
      </c>
    </row>
    <row r="64" spans="1:12" ht="12">
      <c r="A64" s="4" t="s">
        <v>33</v>
      </c>
      <c r="B64" s="3">
        <f>CASEAU!M18</f>
        <v>7201.6</v>
      </c>
      <c r="C64" s="3">
        <f>VASQUEZ!M18</f>
        <v>7201</v>
      </c>
      <c r="D64" s="3">
        <f>BISAILLON!M18</f>
        <v>1</v>
      </c>
      <c r="E64" s="3">
        <f>SCHINDL!M18</f>
        <v>1</v>
      </c>
      <c r="F64" s="3">
        <f>GAVRANOVIC!M18</f>
        <v>3601</v>
      </c>
      <c r="G64" s="3">
        <f>MICHELON!M18</f>
        <v>7201</v>
      </c>
      <c r="H64" s="3">
        <f>GAUDIN!M18</f>
        <v>96</v>
      </c>
      <c r="I64" s="3">
        <f>WEINBERG!M18</f>
        <v>7468</v>
      </c>
      <c r="J64" s="3">
        <f t="shared" si="4"/>
        <v>1</v>
      </c>
      <c r="K64" s="3">
        <f t="shared" si="5"/>
        <v>942213909600</v>
      </c>
      <c r="L64" s="3">
        <f t="shared" si="6"/>
        <v>942213909599</v>
      </c>
    </row>
    <row r="65" spans="1:12" ht="12">
      <c r="A65" s="4" t="s">
        <v>34</v>
      </c>
      <c r="B65" s="3">
        <f>CASEAU!M19</f>
        <v>2</v>
      </c>
      <c r="C65" s="3">
        <f>VASQUEZ!M19</f>
        <v>14401</v>
      </c>
      <c r="D65" s="3">
        <f>BISAILLON!M19</f>
        <v>27</v>
      </c>
      <c r="E65" s="3">
        <f>SCHINDL!M19</f>
        <v>0</v>
      </c>
      <c r="F65" s="3">
        <f>GAVRANOVIC!M19</f>
        <v>7200</v>
      </c>
      <c r="G65" s="3">
        <f>MICHELON!M19</f>
        <v>7203</v>
      </c>
      <c r="H65" s="3">
        <f>GAUDIN!M19</f>
        <v>792</v>
      </c>
      <c r="I65" s="3">
        <f>WEINBERG!M19</f>
        <v>256577785200</v>
      </c>
      <c r="J65" s="3">
        <f t="shared" si="4"/>
        <v>0</v>
      </c>
      <c r="K65" s="3">
        <f t="shared" si="5"/>
        <v>292204602000</v>
      </c>
      <c r="L65" s="3">
        <f t="shared" si="6"/>
        <v>292204602000</v>
      </c>
    </row>
    <row r="66" spans="1:12" ht="12">
      <c r="A66" s="4" t="s">
        <v>35</v>
      </c>
      <c r="B66" s="3">
        <f>CASEAU!M20</f>
        <v>99424805.1</v>
      </c>
      <c r="C66" s="3">
        <f>VASQUEZ!M20</f>
        <v>99392418</v>
      </c>
      <c r="D66" s="3">
        <f>BISAILLON!M20</f>
        <v>489</v>
      </c>
      <c r="E66" s="3">
        <f>SCHINDL!M20</f>
        <v>8</v>
      </c>
      <c r="F66" s="3">
        <f>GAVRANOVIC!M20</f>
        <v>7204</v>
      </c>
      <c r="G66" s="3">
        <f>MICHELON!M20</f>
        <v>32404</v>
      </c>
      <c r="H66" s="3">
        <f>GAUDIN!M20</f>
        <v>1644010664400</v>
      </c>
      <c r="I66" s="3">
        <f>WEINBERG!M20</f>
        <v>1514147508000</v>
      </c>
      <c r="J66" s="3">
        <f t="shared" si="4"/>
        <v>8</v>
      </c>
      <c r="K66" s="3">
        <f t="shared" si="5"/>
        <v>1644010664400</v>
      </c>
      <c r="L66" s="3">
        <f t="shared" si="6"/>
        <v>1644010664392</v>
      </c>
    </row>
    <row r="67" spans="1:12" ht="12">
      <c r="A67" s="4" t="s">
        <v>48</v>
      </c>
      <c r="B67" s="3">
        <f>CASEAU!M21</f>
        <v>81172805.5</v>
      </c>
      <c r="C67" s="3">
        <f>VASQUEZ!M21</f>
        <v>162162001</v>
      </c>
      <c r="D67" s="3">
        <f>BISAILLON!M21</f>
        <v>1</v>
      </c>
      <c r="E67" s="3">
        <f>SCHINDL!M21</f>
        <v>1</v>
      </c>
      <c r="F67" s="3">
        <f>GAVRANOVIC!M21</f>
        <v>7202</v>
      </c>
      <c r="G67" s="3">
        <f>MICHELON!M21</f>
        <v>32404</v>
      </c>
      <c r="H67" s="3">
        <f>GAUDIN!M21</f>
        <v>176</v>
      </c>
      <c r="I67" s="3">
        <f>WEINBERG!M21</f>
        <v>324285323</v>
      </c>
      <c r="J67" s="3">
        <f t="shared" si="4"/>
        <v>1</v>
      </c>
      <c r="K67" s="3">
        <f t="shared" si="5"/>
        <v>364094650800</v>
      </c>
      <c r="L67" s="3">
        <f t="shared" si="6"/>
        <v>364094650799</v>
      </c>
    </row>
    <row r="68" spans="1:12" ht="12">
      <c r="A68" s="4" t="s">
        <v>37</v>
      </c>
      <c r="B68" s="3">
        <f>CASEAU!M22</f>
        <v>7201</v>
      </c>
      <c r="C68" s="3">
        <f>VASQUEZ!M22</f>
        <v>7202</v>
      </c>
      <c r="D68" s="3">
        <f>BISAILLON!M22</f>
        <v>4</v>
      </c>
      <c r="E68" s="3">
        <f>SCHINDL!M22</f>
        <v>1</v>
      </c>
      <c r="F68" s="3">
        <f>GAVRANOVIC!M22</f>
        <v>3603</v>
      </c>
      <c r="G68" s="3">
        <f>MICHELON!M22</f>
        <v>7202</v>
      </c>
      <c r="H68" s="3">
        <f>GAUDIN!M22</f>
        <v>1512</v>
      </c>
      <c r="I68" s="3">
        <f>WEINBERG!M22</f>
        <v>430468358400</v>
      </c>
      <c r="J68" s="3">
        <f t="shared" si="4"/>
        <v>1</v>
      </c>
      <c r="K68" s="3">
        <f t="shared" si="5"/>
        <v>459317700000</v>
      </c>
      <c r="L68" s="3">
        <f t="shared" si="6"/>
        <v>459317699999</v>
      </c>
    </row>
    <row r="69" spans="1:12" ht="12">
      <c r="A69" s="4" t="s">
        <v>38</v>
      </c>
      <c r="B69" s="3">
        <f>CASEAU!M23</f>
        <v>545108787</v>
      </c>
      <c r="C69" s="3">
        <f>VASQUEZ!M23</f>
        <v>5446137681</v>
      </c>
      <c r="D69" s="3">
        <f>BISAILLON!M23</f>
        <v>303</v>
      </c>
      <c r="E69" s="3">
        <f>SCHINDL!M23</f>
        <v>51</v>
      </c>
      <c r="F69" s="3">
        <f>GAVRANOVIC!M23</f>
        <v>544525210</v>
      </c>
      <c r="G69" s="3">
        <f>MICHELON!M23</f>
        <v>378061</v>
      </c>
      <c r="H69" s="3">
        <f>GAUDIN!M23</f>
        <v>41169644326800</v>
      </c>
      <c r="I69" s="3">
        <f>WEINBERG!M23</f>
        <v>37394923442400</v>
      </c>
      <c r="J69" s="3">
        <f t="shared" si="4"/>
        <v>51</v>
      </c>
      <c r="K69" s="3">
        <f t="shared" si="5"/>
        <v>41169644326800</v>
      </c>
      <c r="L69" s="3">
        <f t="shared" si="6"/>
        <v>41169644326749</v>
      </c>
    </row>
    <row r="70" spans="1:12" ht="12">
      <c r="A70" s="4" t="s">
        <v>39</v>
      </c>
      <c r="B70" s="3">
        <f>CASEAU!M24</f>
        <v>1102537837</v>
      </c>
      <c r="C70" s="3">
        <f>VASQUEZ!M24</f>
        <v>1102536030</v>
      </c>
      <c r="D70" s="3">
        <f>BISAILLON!M24</f>
        <v>70</v>
      </c>
      <c r="E70" s="3">
        <f>SCHINDL!M24</f>
        <v>85</v>
      </c>
      <c r="F70" s="3">
        <f>GAVRANOVIC!M24</f>
        <v>7212</v>
      </c>
      <c r="G70" s="3">
        <f>MICHELON!M24</f>
        <v>101274546826800</v>
      </c>
      <c r="H70" s="3">
        <f>GAUDIN!M24</f>
        <v>101274546826800</v>
      </c>
      <c r="I70" s="3">
        <f>WEINBERG!M24</f>
        <v>84490644373200</v>
      </c>
      <c r="J70" s="3">
        <f t="shared" si="4"/>
        <v>70</v>
      </c>
      <c r="K70" s="3">
        <f t="shared" si="5"/>
        <v>101274546826800</v>
      </c>
      <c r="L70" s="3">
        <f t="shared" si="6"/>
        <v>101274546826730</v>
      </c>
    </row>
    <row r="71" spans="1:12" ht="12">
      <c r="A71" s="4" t="s">
        <v>40</v>
      </c>
      <c r="B71" s="3">
        <f>CASEAU!M25</f>
        <v>448340666</v>
      </c>
      <c r="C71" s="3">
        <f>VASQUEZ!M25</f>
        <v>1344888018</v>
      </c>
      <c r="D71" s="3">
        <f>BISAILLON!M25</f>
        <v>16</v>
      </c>
      <c r="E71" s="3">
        <f>SCHINDL!M25</f>
        <v>15</v>
      </c>
      <c r="F71" s="3">
        <f>GAVRANOVIC!M25</f>
        <v>448300810</v>
      </c>
      <c r="G71" s="3">
        <f>MICHELON!M25</f>
        <v>21651</v>
      </c>
      <c r="H71" s="3">
        <f>GAUDIN!M25</f>
        <v>22439609215380</v>
      </c>
      <c r="I71" s="3">
        <f>WEINBERG!M25</f>
        <v>25120043186400</v>
      </c>
      <c r="J71" s="3">
        <f t="shared" si="4"/>
        <v>15</v>
      </c>
      <c r="K71" s="3">
        <f t="shared" si="5"/>
        <v>27906724832400</v>
      </c>
      <c r="L71" s="3">
        <f t="shared" si="6"/>
        <v>27906724832385</v>
      </c>
    </row>
    <row r="72" spans="1:12" ht="12">
      <c r="A72" s="4" t="s">
        <v>41</v>
      </c>
      <c r="B72" s="3">
        <f>CASEAU!M26</f>
        <v>3647</v>
      </c>
      <c r="C72" s="3">
        <f>VASQUEZ!M26</f>
        <v>3619</v>
      </c>
      <c r="D72" s="3">
        <f>BISAILLON!M26</f>
        <v>73</v>
      </c>
      <c r="E72" s="3">
        <f>SCHINDL!M26</f>
        <v>14</v>
      </c>
      <c r="F72" s="3">
        <f>GAVRANOVIC!M26</f>
        <v>3651</v>
      </c>
      <c r="G72" s="3">
        <f>MICHELON!M26</f>
        <v>7237</v>
      </c>
      <c r="H72" s="3">
        <f>GAUDIN!M26</f>
        <v>14290364560048</v>
      </c>
      <c r="I72" s="3">
        <f>WEINBERG!M26</f>
        <v>14970570901200</v>
      </c>
      <c r="J72" s="3">
        <f t="shared" si="4"/>
        <v>14</v>
      </c>
      <c r="K72" s="3">
        <f t="shared" si="5"/>
        <v>15860631556800</v>
      </c>
      <c r="L72" s="3">
        <f t="shared" si="6"/>
        <v>15860631556786</v>
      </c>
    </row>
    <row r="73" spans="1:12" ht="12">
      <c r="A73" s="4" t="s">
        <v>42</v>
      </c>
      <c r="B73" s="3">
        <f>CASEAU!M27</f>
        <v>413737439</v>
      </c>
      <c r="C73" s="3">
        <f>VASQUEZ!M27</f>
        <v>413755218</v>
      </c>
      <c r="D73" s="3">
        <f>BISAILLON!M27</f>
        <v>41</v>
      </c>
      <c r="E73" s="3">
        <f>SCHINDL!M27</f>
        <v>14</v>
      </c>
      <c r="F73" s="3">
        <f>GAVRANOVIC!M27</f>
        <v>6</v>
      </c>
      <c r="G73" s="3">
        <f>MICHELON!M27</f>
        <v>3649</v>
      </c>
      <c r="H73" s="3">
        <f>GAUDIN!M27</f>
        <v>23768167845600</v>
      </c>
      <c r="I73" s="3">
        <f>WEINBERG!M27</f>
        <v>21406495608000</v>
      </c>
      <c r="J73" s="3">
        <f t="shared" si="4"/>
        <v>6</v>
      </c>
      <c r="K73" s="3">
        <f t="shared" si="5"/>
        <v>23768167845600</v>
      </c>
      <c r="L73" s="3">
        <f t="shared" si="6"/>
        <v>23768167845594</v>
      </c>
    </row>
    <row r="74" spans="1:12" ht="12">
      <c r="A74" s="4" t="s">
        <v>43</v>
      </c>
      <c r="B74" s="3">
        <f>CASEAU!M28</f>
        <v>502833641</v>
      </c>
      <c r="C74" s="3">
        <f>VASQUEZ!M28</f>
        <v>1173182421</v>
      </c>
      <c r="D74" s="3">
        <f>BISAILLON!M28</f>
        <v>4680509558402</v>
      </c>
      <c r="E74" s="3">
        <f>SCHINDL!M28</f>
        <v>25</v>
      </c>
      <c r="F74" s="3">
        <f>GAVRANOVIC!M28</f>
        <v>670381231</v>
      </c>
      <c r="G74" s="3">
        <f>MICHELON!M28</f>
        <v>7279</v>
      </c>
      <c r="H74" s="3">
        <f>GAUDIN!M28</f>
        <v>4704143551565</v>
      </c>
      <c r="I74" s="3">
        <f>WEINBERG!M28</f>
        <v>5060327839200</v>
      </c>
      <c r="J74" s="3">
        <f t="shared" si="4"/>
        <v>25</v>
      </c>
      <c r="K74" s="3">
        <f t="shared" si="5"/>
        <v>5459923908000</v>
      </c>
      <c r="L74" s="3">
        <f t="shared" si="6"/>
        <v>5459923907975</v>
      </c>
    </row>
    <row r="75" spans="1:12" ht="12">
      <c r="A75" s="4" t="s">
        <v>44</v>
      </c>
      <c r="B75" s="3">
        <f>CASEAU!M29</f>
        <v>7198081352</v>
      </c>
      <c r="C75" s="3">
        <f>VASQUEZ!M29</f>
        <v>10986408180</v>
      </c>
      <c r="D75" s="3">
        <f>BISAILLON!M29</f>
        <v>47</v>
      </c>
      <c r="E75" s="3">
        <f>SCHINDL!M29</f>
        <v>68</v>
      </c>
      <c r="F75" s="3">
        <f>GAVRANOVIC!M29</f>
        <v>4546029624</v>
      </c>
      <c r="G75" s="3">
        <f>MICHELON!M29</f>
        <v>378972052</v>
      </c>
      <c r="H75" s="3">
        <f>GAUDIN!M29</f>
        <v>35872738516800</v>
      </c>
      <c r="I75" s="3">
        <f>WEINBERG!M29</f>
        <v>33927652440000</v>
      </c>
      <c r="J75" s="3">
        <f t="shared" si="4"/>
        <v>47</v>
      </c>
      <c r="K75" s="3">
        <f t="shared" si="5"/>
        <v>35872738516800</v>
      </c>
      <c r="L75" s="3">
        <f t="shared" si="6"/>
        <v>35872738516753</v>
      </c>
    </row>
    <row r="76" spans="1:12" ht="12">
      <c r="A76" s="4" t="s">
        <v>45</v>
      </c>
      <c r="B76" s="3">
        <f>CASEAU!M30</f>
        <v>2821137431</v>
      </c>
      <c r="C76" s="3">
        <f>VASQUEZ!M30</f>
        <v>352892</v>
      </c>
      <c r="D76" s="3">
        <f>BISAILLON!M30</f>
        <v>97451</v>
      </c>
      <c r="E76" s="3">
        <f>SCHINDL!M30</f>
        <v>46</v>
      </c>
      <c r="F76" s="3">
        <f>GAVRANOVIC!M30</f>
        <v>7</v>
      </c>
      <c r="G76" s="3">
        <f>MICHELON!M30</f>
        <v>147309594760800</v>
      </c>
      <c r="H76" s="3">
        <f>GAUDIN!M30</f>
        <v>147309594760800</v>
      </c>
      <c r="I76" s="3">
        <f>WEINBERG!M30</f>
        <v>136200568795200</v>
      </c>
      <c r="J76" s="3">
        <f t="shared" si="4"/>
        <v>7</v>
      </c>
      <c r="K76" s="3">
        <f t="shared" si="5"/>
        <v>147309594760800</v>
      </c>
      <c r="L76" s="3">
        <f t="shared" si="6"/>
        <v>147309594760793</v>
      </c>
    </row>
    <row r="77" spans="1:12" ht="12">
      <c r="A77" s="4" t="s">
        <v>46</v>
      </c>
      <c r="B77" s="3">
        <f>CASEAU!M31</f>
        <v>4307668018</v>
      </c>
      <c r="C77" s="3">
        <f>VASQUEZ!M31</f>
        <v>37681009501</v>
      </c>
      <c r="D77" s="3">
        <f>BISAILLON!M31</f>
        <v>130004531391614</v>
      </c>
      <c r="E77" s="3">
        <f>SCHINDL!M31</f>
        <v>264</v>
      </c>
      <c r="F77" s="3">
        <f>GAVRANOVIC!M31</f>
        <v>3229675748</v>
      </c>
      <c r="G77" s="3">
        <f>MICHELON!M31</f>
        <v>160940098483200</v>
      </c>
      <c r="H77" s="3">
        <f>GAUDIN!M31</f>
        <v>160940098483200</v>
      </c>
      <c r="I77" s="3">
        <f>WEINBERG!M31</f>
        <v>145696239522000</v>
      </c>
      <c r="J77" s="3">
        <f t="shared" si="4"/>
        <v>264</v>
      </c>
      <c r="K77" s="3">
        <f t="shared" si="5"/>
        <v>160940098483200</v>
      </c>
      <c r="L77" s="3">
        <f t="shared" si="6"/>
        <v>160940098482936</v>
      </c>
    </row>
    <row r="78" spans="1:12" ht="12">
      <c r="A78" s="3" t="s">
        <v>69</v>
      </c>
      <c r="B78" s="3">
        <f>CASEAU!M32</f>
        <v>7684491605</v>
      </c>
      <c r="C78" s="3">
        <f>VASQUEZ!M32</f>
        <v>5530990363</v>
      </c>
      <c r="D78" s="3">
        <f>BISAILLON!M32</f>
        <v>83</v>
      </c>
      <c r="E78" s="3">
        <f>SCHINDL!M32</f>
        <v>587880223</v>
      </c>
      <c r="F78" s="3">
        <f>GAVRANOVIC!M32</f>
        <v>1467615643</v>
      </c>
      <c r="G78" s="3">
        <f>MICHELON!M32</f>
        <v>2888910007</v>
      </c>
      <c r="H78" s="3">
        <f>GAUDIN!M32</f>
        <v>465214068000</v>
      </c>
      <c r="I78" s="3">
        <f>WEINBERG!M32</f>
        <v>416803388400</v>
      </c>
      <c r="J78" s="3">
        <f t="shared" si="4"/>
        <v>83</v>
      </c>
      <c r="K78" s="3">
        <f t="shared" si="5"/>
        <v>465214068000</v>
      </c>
      <c r="L78" s="3">
        <f t="shared" si="6"/>
        <v>465214067917</v>
      </c>
    </row>
    <row r="79" spans="1:12" ht="12">
      <c r="A79" s="3" t="s">
        <v>70</v>
      </c>
      <c r="B79" s="3">
        <f>CASEAU!M33</f>
        <v>1921071662</v>
      </c>
      <c r="C79" s="3">
        <f>VASQUEZ!M33</f>
        <v>960616948</v>
      </c>
      <c r="D79" s="3">
        <f>BISAILLON!M33</f>
        <v>2851560943559</v>
      </c>
      <c r="E79" s="3">
        <f>SCHINDL!M33</f>
        <v>3558211808549</v>
      </c>
      <c r="F79" s="3">
        <f>GAVRANOVIC!M33</f>
        <v>160106540</v>
      </c>
      <c r="G79" s="3">
        <f>MICHELON!M33</f>
        <v>3572769960505</v>
      </c>
      <c r="H79" s="3">
        <f>GAUDIN!M33</f>
        <v>3559326638572</v>
      </c>
      <c r="I79" s="3">
        <f>WEINBERG!M33</f>
        <v>3947214877200</v>
      </c>
      <c r="J79" s="3">
        <f t="shared" si="4"/>
        <v>160106540</v>
      </c>
      <c r="K79" s="3">
        <f t="shared" si="5"/>
        <v>4265173306800</v>
      </c>
      <c r="L79" s="3">
        <f t="shared" si="6"/>
        <v>4265013200260</v>
      </c>
    </row>
    <row r="80" spans="1:12" ht="12">
      <c r="A80" s="3" t="s">
        <v>71</v>
      </c>
      <c r="B80" s="3">
        <f>CASEAU!M34</f>
        <v>1314187227</v>
      </c>
      <c r="C80" s="3">
        <f>VASQUEZ!M34</f>
        <v>438390027</v>
      </c>
      <c r="D80" s="3">
        <f>BISAILLON!M34</f>
        <v>58106</v>
      </c>
      <c r="E80" s="3">
        <f>SCHINDL!M34</f>
        <v>3547903464070</v>
      </c>
      <c r="F80" s="3">
        <f>GAVRANOVIC!M34</f>
        <v>97268</v>
      </c>
      <c r="G80" s="3">
        <f>MICHELON!M34</f>
        <v>471607</v>
      </c>
      <c r="H80" s="3">
        <f>GAUDIN!M34</f>
        <v>3551256129774</v>
      </c>
      <c r="I80" s="3">
        <f>WEINBERG!M34</f>
        <v>3832344928800</v>
      </c>
      <c r="J80" s="3">
        <f t="shared" si="4"/>
        <v>58106</v>
      </c>
      <c r="K80" s="3">
        <f t="shared" si="5"/>
        <v>4138534332000</v>
      </c>
      <c r="L80" s="3">
        <f t="shared" si="6"/>
        <v>4138534273894</v>
      </c>
    </row>
    <row r="81" spans="1:12" ht="12">
      <c r="A81" s="3" t="s">
        <v>72</v>
      </c>
      <c r="B81" s="3">
        <f>CASEAU!M35</f>
        <v>4773610822</v>
      </c>
      <c r="C81" s="3">
        <f>VASQUEZ!M35</f>
        <v>2893395629</v>
      </c>
      <c r="D81" s="3">
        <f>BISAILLON!M35</f>
        <v>7220</v>
      </c>
      <c r="E81" s="3">
        <f>SCHINDL!M35</f>
        <v>3483564688800</v>
      </c>
      <c r="F81" s="3">
        <f>GAVRANOVIC!M35</f>
        <v>578912441</v>
      </c>
      <c r="G81" s="3">
        <f>MICHELON!M35</f>
        <v>145976432</v>
      </c>
      <c r="H81" s="3">
        <f>GAUDIN!M35</f>
        <v>1161234642539</v>
      </c>
      <c r="I81" s="3">
        <f>WEINBERG!M35</f>
        <v>4344148648800</v>
      </c>
      <c r="J81" s="3">
        <f t="shared" si="4"/>
        <v>7220</v>
      </c>
      <c r="K81" s="3">
        <f t="shared" si="5"/>
        <v>4644648417600</v>
      </c>
      <c r="L81" s="3">
        <f t="shared" si="6"/>
        <v>4644648410380</v>
      </c>
    </row>
    <row r="82" spans="1:12" ht="12">
      <c r="A82" s="3" t="s">
        <v>73</v>
      </c>
      <c r="B82" s="3">
        <f>CASEAU!M36</f>
        <v>24956255033</v>
      </c>
      <c r="C82" s="3">
        <f>VASQUEZ!M36</f>
        <v>20485688539</v>
      </c>
      <c r="D82" s="3">
        <f>BISAILLON!M36</f>
        <v>3850454788930</v>
      </c>
      <c r="E82" s="3">
        <f>SCHINDL!M36</f>
        <v>19266051758706</v>
      </c>
      <c r="F82" s="3">
        <f>GAVRANOVIC!M36</f>
        <v>3352626068</v>
      </c>
      <c r="G82" s="3">
        <f>MICHELON!M36</f>
        <v>19377767308115</v>
      </c>
      <c r="H82" s="3">
        <f>GAUDIN!M36</f>
        <v>23109033506400</v>
      </c>
      <c r="I82" s="3">
        <f>WEINBERG!M36</f>
        <v>21157183346400</v>
      </c>
      <c r="J82" s="3">
        <f t="shared" si="4"/>
        <v>3352626068</v>
      </c>
      <c r="K82" s="3">
        <f t="shared" si="5"/>
        <v>23109033506400</v>
      </c>
      <c r="L82" s="3">
        <f t="shared" si="6"/>
        <v>23105680880332</v>
      </c>
    </row>
    <row r="83" spans="1:12" ht="12">
      <c r="A83" s="3" t="s">
        <v>74</v>
      </c>
      <c r="B83" s="3">
        <f>CASEAU!M37</f>
        <v>5240942744552</v>
      </c>
      <c r="C83" s="3">
        <f>VASQUEZ!M37</f>
        <v>16900610441</v>
      </c>
      <c r="D83" s="3">
        <f>BISAILLON!M37</f>
        <v>27961214891</v>
      </c>
      <c r="E83" s="3">
        <f>SCHINDL!M37</f>
        <v>10487414422889</v>
      </c>
      <c r="F83" s="3">
        <f>GAVRANOVIC!M37</f>
        <v>2626460247805</v>
      </c>
      <c r="G83" s="3">
        <f>MICHELON!M37</f>
        <v>3383647311</v>
      </c>
      <c r="H83" s="3">
        <f>GAUDIN!M37</f>
        <v>13103717871600</v>
      </c>
      <c r="I83" s="3">
        <f>WEINBERG!M37</f>
        <v>11746097766000</v>
      </c>
      <c r="J83" s="3">
        <f t="shared" si="4"/>
        <v>3383647311</v>
      </c>
      <c r="K83" s="3">
        <f t="shared" si="5"/>
        <v>13103717871600</v>
      </c>
      <c r="L83" s="3">
        <f t="shared" si="6"/>
        <v>13100334224289</v>
      </c>
    </row>
    <row r="84" spans="1:12" ht="12">
      <c r="A84" s="3" t="s">
        <v>75</v>
      </c>
      <c r="B84" s="3">
        <f>CASEAU!M38</f>
        <v>47979529851</v>
      </c>
      <c r="C84" s="3">
        <f>VASQUEZ!M38</f>
        <v>43180524501</v>
      </c>
      <c r="D84" s="3">
        <f>BISAILLON!M38</f>
        <v>153428251719605</v>
      </c>
      <c r="E84" s="3">
        <f>SCHINDL!M38</f>
        <v>153438799158767</v>
      </c>
      <c r="F84" s="3">
        <f>GAVRANOVIC!M38</f>
        <v>76722262693625</v>
      </c>
      <c r="G84" s="3">
        <f>MICHELON!M38</f>
        <v>157937914757394</v>
      </c>
      <c r="H84" s="3">
        <f>GAUDIN!M38</f>
        <v>153735264698635</v>
      </c>
      <c r="I84" s="3">
        <f>WEINBERG!M38</f>
        <v>162665405089200</v>
      </c>
      <c r="J84" s="3">
        <f t="shared" si="4"/>
        <v>43180524501</v>
      </c>
      <c r="K84" s="3">
        <f t="shared" si="5"/>
        <v>178997177023200</v>
      </c>
      <c r="L84" s="3">
        <f t="shared" si="6"/>
        <v>178953996498699</v>
      </c>
    </row>
    <row r="85" spans="1:12" ht="12">
      <c r="A85" s="3" t="s">
        <v>76</v>
      </c>
      <c r="B85" s="3">
        <f>CASEAU!M39</f>
        <v>27623229216</v>
      </c>
      <c r="C85" s="3">
        <f>VASQUEZ!M39</f>
        <v>188220469911020</v>
      </c>
      <c r="D85" s="3">
        <f>BISAILLON!M39</f>
        <v>250872114978018</v>
      </c>
      <c r="E85" s="3">
        <f>SCHINDL!M39</f>
        <v>250844491088421</v>
      </c>
      <c r="F85" s="3">
        <f>GAVRANOVIC!M39</f>
        <v>1062796180</v>
      </c>
      <c r="G85" s="3">
        <f>MICHELON!M39</f>
        <v>282138381529200</v>
      </c>
      <c r="H85" s="3">
        <f>GAUDIN!M39</f>
        <v>282138381529200</v>
      </c>
      <c r="I85" s="3">
        <f>WEINBERG!M39</f>
        <v>265874178088800</v>
      </c>
      <c r="J85" s="3">
        <f t="shared" si="4"/>
        <v>1062796180</v>
      </c>
      <c r="K85" s="3">
        <f t="shared" si="5"/>
        <v>282138381529200</v>
      </c>
      <c r="L85" s="3">
        <f t="shared" si="6"/>
        <v>282137318733020</v>
      </c>
    </row>
    <row r="86" spans="1:12" ht="12">
      <c r="A86" s="3" t="s">
        <v>77</v>
      </c>
      <c r="B86" s="3">
        <f>CASEAU!M40</f>
        <v>839685657748</v>
      </c>
      <c r="C86" s="3">
        <f>VASQUEZ!M40</f>
        <v>33412911476423</v>
      </c>
      <c r="D86" s="3">
        <f>BISAILLON!M40</f>
        <v>196</v>
      </c>
      <c r="E86" s="3">
        <f>SCHINDL!M40</f>
        <v>31927556531483</v>
      </c>
      <c r="F86" s="3">
        <f>GAVRANOVIC!M40</f>
        <v>148494057065</v>
      </c>
      <c r="G86" s="3">
        <f>MICHELON!M40</f>
        <v>704486174547</v>
      </c>
      <c r="H86" s="3">
        <f>GAUDIN!M40</f>
        <v>35919967701600</v>
      </c>
      <c r="I86" s="3">
        <f>WEINBERG!M40</f>
        <v>33750558957600</v>
      </c>
      <c r="J86" s="3">
        <f t="shared" si="4"/>
        <v>196</v>
      </c>
      <c r="K86" s="3">
        <f t="shared" si="5"/>
        <v>35919967701600</v>
      </c>
      <c r="L86" s="3">
        <f t="shared" si="6"/>
        <v>35919967701404</v>
      </c>
    </row>
    <row r="87" spans="1:12" ht="12">
      <c r="A87" s="3" t="s">
        <v>78</v>
      </c>
      <c r="B87" s="3">
        <f>CASEAU!M41</f>
        <v>62689194899</v>
      </c>
      <c r="C87" s="3">
        <f>VASQUEZ!M41</f>
        <v>50878098626</v>
      </c>
      <c r="D87" s="3">
        <f>BISAILLON!M41</f>
        <v>160503139108805</v>
      </c>
      <c r="E87" s="3">
        <f>SCHINDL!M41</f>
        <v>161255332933723</v>
      </c>
      <c r="F87" s="3">
        <f>GAVRANOVIC!M41</f>
        <v>91710858290781</v>
      </c>
      <c r="G87" s="3">
        <f>MICHELON!M41</f>
        <v>183392636950800</v>
      </c>
      <c r="H87" s="3">
        <f>GAUDIN!M41</f>
        <v>183392636950800</v>
      </c>
      <c r="I87" s="3">
        <f>WEINBERG!M41</f>
        <v>171187007504400</v>
      </c>
      <c r="J87" s="3">
        <f t="shared" si="4"/>
        <v>50878098626</v>
      </c>
      <c r="K87" s="3">
        <f t="shared" si="5"/>
        <v>183392636950800</v>
      </c>
      <c r="L87" s="3">
        <f t="shared" si="6"/>
        <v>183341758852174</v>
      </c>
    </row>
    <row r="88" spans="1:12" ht="12">
      <c r="A88" s="4" t="s">
        <v>27</v>
      </c>
      <c r="B88" s="3">
        <f>CASEAU!M42</f>
        <v>511866002</v>
      </c>
      <c r="C88" s="3">
        <f>VASQUEZ!M42</f>
        <v>489602</v>
      </c>
      <c r="D88" s="3">
        <f>BISAILLON!M42</f>
        <v>14401</v>
      </c>
      <c r="E88" s="3">
        <f>SCHINDL!M42</f>
        <v>97206</v>
      </c>
      <c r="F88" s="3">
        <f>GAVRANOVIC!M42</f>
        <v>292489217</v>
      </c>
      <c r="G88" s="3">
        <f>MICHELON!M42</f>
        <v>392401</v>
      </c>
      <c r="H88" s="3">
        <f>GAUDIN!M42</f>
        <v>7272</v>
      </c>
      <c r="I88" s="3">
        <f>WEINBERG!M42</f>
        <v>49671202552</v>
      </c>
      <c r="J88" s="3">
        <f t="shared" si="4"/>
        <v>7272</v>
      </c>
      <c r="K88" s="3">
        <f t="shared" si="5"/>
        <v>131560304400</v>
      </c>
      <c r="L88" s="3">
        <f t="shared" si="6"/>
        <v>131560297128</v>
      </c>
    </row>
    <row r="89" spans="1:12" ht="12">
      <c r="A89" s="4" t="s">
        <v>28</v>
      </c>
      <c r="B89" s="3">
        <f>CASEAU!M43</f>
        <v>1876107886</v>
      </c>
      <c r="C89" s="3">
        <f>VASQUEZ!M43</f>
        <v>2552405</v>
      </c>
      <c r="D89" s="3">
        <f>BISAILLON!M43</f>
        <v>41047202</v>
      </c>
      <c r="E89" s="3">
        <f>SCHINDL!M43</f>
        <v>45929293231</v>
      </c>
      <c r="F89" s="3">
        <f>GAVRANOVIC!M43</f>
        <v>204278477</v>
      </c>
      <c r="G89" s="3">
        <f>MICHELON!M43</f>
        <v>1512028</v>
      </c>
      <c r="H89" s="3">
        <f>GAUDIN!M43</f>
        <v>91977962479</v>
      </c>
      <c r="I89" s="3">
        <f>WEINBERG!M43</f>
        <v>93936244695</v>
      </c>
      <c r="J89" s="3">
        <f t="shared" si="4"/>
        <v>1512028</v>
      </c>
      <c r="K89" s="3">
        <f t="shared" si="5"/>
        <v>230045166000</v>
      </c>
      <c r="L89" s="3">
        <f t="shared" si="6"/>
        <v>230043653972</v>
      </c>
    </row>
    <row r="90" spans="1:12" ht="12">
      <c r="A90" s="4" t="s">
        <v>29</v>
      </c>
      <c r="B90" s="3">
        <f>CASEAU!M44</f>
        <v>4076737753</v>
      </c>
      <c r="C90" s="3">
        <f>VASQUEZ!M44</f>
        <v>2016032</v>
      </c>
      <c r="D90" s="3">
        <f>BISAILLON!M44</f>
        <v>295205</v>
      </c>
      <c r="E90" s="3">
        <f>SCHINDL!M44</f>
        <v>440540416800</v>
      </c>
      <c r="F90" s="3">
        <f>GAVRANOVIC!M44</f>
        <v>440756809268</v>
      </c>
      <c r="G90" s="3">
        <f>MICHELON!M44</f>
        <v>874789864</v>
      </c>
      <c r="H90" s="3">
        <f>GAUDIN!M44</f>
        <v>146458174255</v>
      </c>
      <c r="I90" s="3">
        <f>WEINBERG!M44</f>
        <v>443670193981</v>
      </c>
      <c r="J90" s="3">
        <f t="shared" si="4"/>
        <v>295205</v>
      </c>
      <c r="K90" s="3">
        <f t="shared" si="5"/>
        <v>1175663995200</v>
      </c>
      <c r="L90" s="3">
        <f t="shared" si="6"/>
        <v>1175663699995</v>
      </c>
    </row>
    <row r="91" spans="1:12" ht="12">
      <c r="A91" s="4" t="s">
        <v>30</v>
      </c>
      <c r="B91" s="3">
        <f>CASEAU!M45</f>
        <v>5345910864212</v>
      </c>
      <c r="C91" s="3">
        <f>VASQUEZ!M45</f>
        <v>19011636</v>
      </c>
      <c r="D91" s="3">
        <f>BISAILLON!M45</f>
        <v>2527213</v>
      </c>
      <c r="E91" s="3">
        <f>SCHINDL!M45</f>
        <v>5333190181302</v>
      </c>
      <c r="F91" s="3">
        <f>GAVRANOVIC!M45</f>
        <v>2672487723600</v>
      </c>
      <c r="G91" s="3">
        <f>MICHELON!M45</f>
        <v>8017765827178</v>
      </c>
      <c r="H91" s="3">
        <f>GAUDIN!M45</f>
        <v>10675328464800</v>
      </c>
      <c r="I91" s="3">
        <f>WEINBERG!M45</f>
        <v>8583165162000</v>
      </c>
      <c r="J91" s="3">
        <f t="shared" si="4"/>
        <v>2527213</v>
      </c>
      <c r="K91" s="3">
        <f t="shared" si="5"/>
        <v>10675328464800</v>
      </c>
      <c r="L91" s="3">
        <f t="shared" si="6"/>
        <v>10675325937587</v>
      </c>
    </row>
    <row r="93" spans="2:9" ht="12">
      <c r="B93" s="17" t="s">
        <v>55</v>
      </c>
      <c r="C93" s="17" t="s">
        <v>56</v>
      </c>
      <c r="D93" s="17" t="s">
        <v>49</v>
      </c>
      <c r="E93" s="18" t="s">
        <v>51</v>
      </c>
      <c r="F93" s="18" t="s">
        <v>52</v>
      </c>
      <c r="G93" s="18" t="s">
        <v>60</v>
      </c>
      <c r="H93" s="17" t="s">
        <v>59</v>
      </c>
      <c r="I93" s="18" t="s">
        <v>50</v>
      </c>
    </row>
    <row r="94" spans="1:9" ht="12">
      <c r="A94" s="4" t="s">
        <v>0</v>
      </c>
      <c r="B94" s="3">
        <f>10-((B48-J48)*10/L48)</f>
        <v>9.99732186413593</v>
      </c>
      <c r="C94" s="3">
        <f>10-((C48-J48)*10/L48)</f>
        <v>9.986740685448742</v>
      </c>
      <c r="D94" s="3">
        <f>10-((D48-J48)*10/L48)</f>
        <v>10</v>
      </c>
      <c r="E94" s="3">
        <f>10-((E48-J48)*10/L48)</f>
        <v>8.753276000373752</v>
      </c>
      <c r="F94" s="3">
        <f>10-((F48-J48)*10/L48)</f>
        <v>9.986750207110555</v>
      </c>
      <c r="G94" s="3">
        <f>10-((G48-J48)*10/L48)</f>
        <v>9.998654953687899</v>
      </c>
      <c r="H94" s="3">
        <f>10-((H48-J48)*10/L48)</f>
        <v>9.99999985116021</v>
      </c>
      <c r="I94" s="3">
        <f>10-((I48-J48)*10/L48)</f>
        <v>8.722822563541047</v>
      </c>
    </row>
    <row r="95" spans="1:9" ht="12">
      <c r="A95" s="4" t="s">
        <v>1</v>
      </c>
      <c r="B95" s="3">
        <f aca="true" t="shared" si="7" ref="B95:B137">10-((B49-J49)*10/L49)</f>
        <v>9.992236183378912</v>
      </c>
      <c r="C95" s="3">
        <f aca="true" t="shared" si="8" ref="C95:C137">10-((C49-J49)*10/L49)</f>
        <v>9.990828677189775</v>
      </c>
      <c r="D95" s="3">
        <f aca="true" t="shared" si="9" ref="D95:D137">10-((D49-J49)*10/L49)</f>
        <v>10</v>
      </c>
      <c r="E95" s="3">
        <f aca="true" t="shared" si="10" ref="E95:E137">10-((E49-J49)*10/L49)</f>
        <v>0.9997255544635149</v>
      </c>
      <c r="F95" s="3">
        <f aca="true" t="shared" si="11" ref="F95:F137">10-((F49-J49)*10/L49)</f>
        <v>9.990125345932128</v>
      </c>
      <c r="G95" s="3">
        <f aca="true" t="shared" si="12" ref="G95:G137">10-((G49-J49)*10/L49)</f>
        <v>0.9997672733677856</v>
      </c>
      <c r="H95" s="3">
        <f aca="true" t="shared" si="13" ref="H95:H137">10-((H49-J49)*10/L49)</f>
        <v>9.999296347704016</v>
      </c>
      <c r="I95" s="3">
        <f aca="true" t="shared" si="14" ref="I95:I137">10-((I49-J49)*10/L49)</f>
        <v>4.984804695597538</v>
      </c>
    </row>
    <row r="96" spans="1:9" ht="12">
      <c r="A96" s="4" t="s">
        <v>2</v>
      </c>
      <c r="B96" s="3">
        <f t="shared" si="7"/>
        <v>9.983355030584704</v>
      </c>
      <c r="C96" s="3">
        <f t="shared" si="8"/>
        <v>9.978480979409717</v>
      </c>
      <c r="D96" s="3">
        <f t="shared" si="9"/>
        <v>9.999991619512485</v>
      </c>
      <c r="E96" s="3">
        <f t="shared" si="10"/>
        <v>9.997050111083244</v>
      </c>
      <c r="F96" s="3">
        <f t="shared" si="11"/>
        <v>9.994128473665457</v>
      </c>
      <c r="G96" s="3">
        <f t="shared" si="12"/>
        <v>2.000920433640058</v>
      </c>
      <c r="H96" s="3">
        <f t="shared" si="13"/>
        <v>10</v>
      </c>
      <c r="I96" s="3">
        <f t="shared" si="14"/>
        <v>5.946196294799519</v>
      </c>
    </row>
    <row r="97" spans="1:9" ht="12">
      <c r="A97" s="4" t="s">
        <v>3</v>
      </c>
      <c r="B97" s="3">
        <f t="shared" si="7"/>
        <v>9.922403734010201</v>
      </c>
      <c r="C97" s="3">
        <f t="shared" si="8"/>
        <v>9.910735122364134</v>
      </c>
      <c r="D97" s="3">
        <f t="shared" si="9"/>
        <v>10</v>
      </c>
      <c r="E97" s="3">
        <f t="shared" si="10"/>
        <v>4.552954677825932</v>
      </c>
      <c r="F97" s="3">
        <f t="shared" si="11"/>
        <v>8.191356853248532</v>
      </c>
      <c r="G97" s="3">
        <f t="shared" si="12"/>
        <v>9.106757240831287</v>
      </c>
      <c r="H97" s="3">
        <f t="shared" si="13"/>
        <v>0</v>
      </c>
      <c r="I97" s="3">
        <f t="shared" si="14"/>
        <v>5.450966379250289</v>
      </c>
    </row>
    <row r="98" spans="1:9" ht="12">
      <c r="A98" s="4" t="s">
        <v>4</v>
      </c>
      <c r="B98" s="3">
        <f t="shared" si="7"/>
        <v>5.902744053321931</v>
      </c>
      <c r="C98" s="3">
        <f t="shared" si="8"/>
        <v>8.330632194476584</v>
      </c>
      <c r="D98" s="3">
        <f t="shared" si="9"/>
        <v>9.999960738679817</v>
      </c>
      <c r="E98" s="3">
        <f t="shared" si="10"/>
        <v>9.971983480080773</v>
      </c>
      <c r="F98" s="3">
        <f t="shared" si="11"/>
        <v>9.999729561482539</v>
      </c>
      <c r="G98" s="3">
        <f t="shared" si="12"/>
        <v>9.55813084647063</v>
      </c>
      <c r="H98" s="3">
        <f t="shared" si="13"/>
        <v>10</v>
      </c>
      <c r="I98" s="3">
        <f t="shared" si="14"/>
        <v>7.728148422152</v>
      </c>
    </row>
    <row r="99" spans="1:9" ht="12">
      <c r="A99" s="4" t="s">
        <v>5</v>
      </c>
      <c r="B99" s="3">
        <f t="shared" si="7"/>
        <v>9.980792330032926</v>
      </c>
      <c r="C99" s="3">
        <f t="shared" si="8"/>
        <v>9.991095784502809</v>
      </c>
      <c r="D99" s="3">
        <f t="shared" si="9"/>
        <v>10</v>
      </c>
      <c r="E99" s="3">
        <f t="shared" si="10"/>
        <v>7.139831506306191</v>
      </c>
      <c r="F99" s="3">
        <f t="shared" si="11"/>
        <v>7.139836583289243</v>
      </c>
      <c r="G99" s="3">
        <f t="shared" si="12"/>
        <v>8.575762587556039</v>
      </c>
      <c r="H99" s="3">
        <f t="shared" si="13"/>
        <v>7.145930987548176</v>
      </c>
      <c r="I99" s="3">
        <f t="shared" si="14"/>
        <v>6.8100712272699315</v>
      </c>
    </row>
    <row r="100" spans="1:9" ht="12">
      <c r="A100" s="4" t="s">
        <v>6</v>
      </c>
      <c r="B100" s="3">
        <f t="shared" si="7"/>
        <v>9.912849317166758</v>
      </c>
      <c r="C100" s="3">
        <f t="shared" si="8"/>
        <v>9.933451590086081</v>
      </c>
      <c r="D100" s="3">
        <f t="shared" si="9"/>
        <v>9.999999400742848</v>
      </c>
      <c r="E100" s="3">
        <f t="shared" si="10"/>
        <v>9.991274999081261</v>
      </c>
      <c r="F100" s="3">
        <f t="shared" si="11"/>
        <v>6.656062360880916</v>
      </c>
      <c r="G100" s="3">
        <f t="shared" si="12"/>
        <v>0</v>
      </c>
      <c r="H100" s="3">
        <f t="shared" si="13"/>
        <v>10</v>
      </c>
      <c r="I100" s="3">
        <f t="shared" si="14"/>
        <v>2.616888004831451</v>
      </c>
    </row>
    <row r="101" spans="1:9" ht="12">
      <c r="A101" s="4" t="s">
        <v>7</v>
      </c>
      <c r="B101" s="3">
        <f t="shared" si="7"/>
        <v>9.983898584735057</v>
      </c>
      <c r="C101" s="3">
        <f t="shared" si="8"/>
        <v>9.975204701118471</v>
      </c>
      <c r="D101" s="3">
        <f t="shared" si="9"/>
        <v>10</v>
      </c>
      <c r="E101" s="3">
        <f t="shared" si="10"/>
        <v>9.99564742364341</v>
      </c>
      <c r="F101" s="3">
        <f t="shared" si="11"/>
        <v>9.990863933844937</v>
      </c>
      <c r="G101" s="3">
        <f t="shared" si="12"/>
        <v>1.4282330190954937</v>
      </c>
      <c r="H101" s="3">
        <f t="shared" si="13"/>
        <v>2.8582529585363687</v>
      </c>
      <c r="I101" s="3">
        <f t="shared" si="14"/>
        <v>2.7908044893300685</v>
      </c>
    </row>
    <row r="102" spans="1:9" ht="12">
      <c r="A102" s="4" t="s">
        <v>8</v>
      </c>
      <c r="B102" s="3">
        <f t="shared" si="7"/>
        <v>9.990673615255577</v>
      </c>
      <c r="C102" s="3">
        <f t="shared" si="8"/>
        <v>9.979754547005893</v>
      </c>
      <c r="D102" s="3">
        <f t="shared" si="9"/>
        <v>10</v>
      </c>
      <c r="E102" s="3">
        <f t="shared" si="10"/>
        <v>2.223589879036603</v>
      </c>
      <c r="F102" s="3">
        <f t="shared" si="11"/>
        <v>8.889123077983943</v>
      </c>
      <c r="G102" s="3">
        <f t="shared" si="12"/>
        <v>8.894979682290515</v>
      </c>
      <c r="H102" s="3">
        <f t="shared" si="13"/>
        <v>1.110869398928644</v>
      </c>
      <c r="I102" s="3">
        <f t="shared" si="14"/>
        <v>0.9227586151525209</v>
      </c>
    </row>
    <row r="103" spans="1:9" ht="12">
      <c r="A103" s="4" t="s">
        <v>9</v>
      </c>
      <c r="B103" s="3">
        <f t="shared" si="7"/>
        <v>9.979889576079321</v>
      </c>
      <c r="C103" s="3">
        <f t="shared" si="8"/>
        <v>9.97329665212948</v>
      </c>
      <c r="D103" s="3">
        <f t="shared" si="9"/>
        <v>10</v>
      </c>
      <c r="E103" s="3">
        <f t="shared" si="10"/>
        <v>6.668849912596369</v>
      </c>
      <c r="F103" s="3">
        <f t="shared" si="11"/>
        <v>9.993400965544271</v>
      </c>
      <c r="G103" s="3">
        <f t="shared" si="12"/>
        <v>1.6663314303249983</v>
      </c>
      <c r="H103" s="3">
        <f t="shared" si="13"/>
        <v>1.6672924562487044</v>
      </c>
      <c r="I103" s="3">
        <f t="shared" si="14"/>
        <v>4.95914509323821</v>
      </c>
    </row>
    <row r="104" spans="1:9" ht="12">
      <c r="A104" s="4" t="s">
        <v>10</v>
      </c>
      <c r="B104" s="3">
        <f t="shared" si="7"/>
        <v>9.960476975414636</v>
      </c>
      <c r="C104" s="3">
        <f t="shared" si="8"/>
        <v>9.960482115936676</v>
      </c>
      <c r="D104" s="3">
        <f t="shared" si="9"/>
        <v>10</v>
      </c>
      <c r="E104" s="3">
        <f t="shared" si="10"/>
        <v>5.0010443126209525</v>
      </c>
      <c r="F104" s="3">
        <f t="shared" si="11"/>
        <v>7.491444002596561</v>
      </c>
      <c r="G104" s="3">
        <f t="shared" si="12"/>
        <v>2.497834926429653</v>
      </c>
      <c r="H104" s="3">
        <f t="shared" si="13"/>
        <v>2.488955272938024</v>
      </c>
      <c r="I104" s="3">
        <f t="shared" si="14"/>
        <v>1.9276304445284342</v>
      </c>
    </row>
    <row r="105" spans="1:9" ht="12">
      <c r="A105" s="4" t="s">
        <v>11</v>
      </c>
      <c r="B105" s="3">
        <f t="shared" si="7"/>
        <v>4.987541654087498</v>
      </c>
      <c r="C105" s="3">
        <f t="shared" si="8"/>
        <v>10</v>
      </c>
      <c r="D105" s="3">
        <f t="shared" si="9"/>
        <v>8.997726112676622</v>
      </c>
      <c r="E105" s="3">
        <f t="shared" si="10"/>
        <v>2.995698615810274</v>
      </c>
      <c r="F105" s="3">
        <f t="shared" si="11"/>
        <v>0.999095528062723</v>
      </c>
      <c r="G105" s="3">
        <f t="shared" si="12"/>
        <v>0.9464288747435763</v>
      </c>
      <c r="H105" s="3">
        <f t="shared" si="13"/>
        <v>1.0002648738572546</v>
      </c>
      <c r="I105" s="3">
        <f t="shared" si="14"/>
        <v>0.7661982153800277</v>
      </c>
    </row>
    <row r="106" spans="1:9" ht="12">
      <c r="A106" s="4" t="s">
        <v>12</v>
      </c>
      <c r="B106" s="3">
        <f t="shared" si="7"/>
        <v>5.536832468396642</v>
      </c>
      <c r="C106" s="3">
        <f t="shared" si="8"/>
        <v>7.769066454798524</v>
      </c>
      <c r="D106" s="3">
        <f t="shared" si="9"/>
        <v>10</v>
      </c>
      <c r="E106" s="3">
        <f t="shared" si="10"/>
        <v>2.2220192559524428</v>
      </c>
      <c r="F106" s="3">
        <f t="shared" si="11"/>
        <v>1.1061383699043308</v>
      </c>
      <c r="G106" s="3">
        <f t="shared" si="12"/>
        <v>1.049358556363563</v>
      </c>
      <c r="H106" s="3">
        <f t="shared" si="13"/>
        <v>1.1108711170705874</v>
      </c>
      <c r="I106" s="3">
        <f t="shared" si="14"/>
        <v>0.8749384758165988</v>
      </c>
    </row>
    <row r="107" spans="1:9" ht="12">
      <c r="A107" s="4" t="s">
        <v>13</v>
      </c>
      <c r="B107" s="3">
        <f t="shared" si="7"/>
        <v>4.999964328908707</v>
      </c>
      <c r="C107" s="3">
        <f t="shared" si="8"/>
        <v>8.737835515788472</v>
      </c>
      <c r="D107" s="3">
        <f t="shared" si="9"/>
        <v>10</v>
      </c>
      <c r="E107" s="3">
        <f t="shared" si="10"/>
        <v>2.493974225975345</v>
      </c>
      <c r="F107" s="3">
        <f t="shared" si="11"/>
        <v>1.2500879886880796</v>
      </c>
      <c r="G107" s="3">
        <f t="shared" si="12"/>
        <v>1.1713716089178252</v>
      </c>
      <c r="H107" s="3">
        <f t="shared" si="13"/>
        <v>1.243494418393336</v>
      </c>
      <c r="I107" s="3">
        <f t="shared" si="14"/>
        <v>0.9654453991210339</v>
      </c>
    </row>
    <row r="108" spans="1:9" ht="12">
      <c r="A108" s="4" t="s">
        <v>14</v>
      </c>
      <c r="B108" s="3">
        <f t="shared" si="7"/>
        <v>7.112690389389794</v>
      </c>
      <c r="C108" s="3">
        <f t="shared" si="8"/>
        <v>9.983433404068267</v>
      </c>
      <c r="D108" s="3">
        <f t="shared" si="9"/>
        <v>10</v>
      </c>
      <c r="E108" s="3">
        <f t="shared" si="10"/>
        <v>2.8518269004226964</v>
      </c>
      <c r="F108" s="3">
        <f t="shared" si="11"/>
        <v>1.424461328522849</v>
      </c>
      <c r="G108" s="3">
        <f t="shared" si="12"/>
        <v>1.329557282034635</v>
      </c>
      <c r="H108" s="3">
        <f t="shared" si="13"/>
        <v>1.414539212790352</v>
      </c>
      <c r="I108" s="3">
        <f t="shared" si="14"/>
        <v>1.1015639989281016</v>
      </c>
    </row>
    <row r="109" spans="1:9" ht="12">
      <c r="A109" s="4" t="s">
        <v>32</v>
      </c>
      <c r="B109" s="3">
        <f t="shared" si="7"/>
        <v>6.906694963203064</v>
      </c>
      <c r="C109" s="3">
        <f t="shared" si="8"/>
        <v>7.223119058184208</v>
      </c>
      <c r="D109" s="3">
        <f t="shared" si="9"/>
        <v>10</v>
      </c>
      <c r="E109" s="3">
        <f t="shared" si="10"/>
        <v>9.99999970350344</v>
      </c>
      <c r="F109" s="3">
        <f t="shared" si="11"/>
        <v>9.661686453463501</v>
      </c>
      <c r="G109" s="3">
        <f t="shared" si="12"/>
        <v>6.808492633934975</v>
      </c>
      <c r="H109" s="3">
        <f t="shared" si="13"/>
        <v>9.999999997693916</v>
      </c>
      <c r="I109" s="3">
        <f t="shared" si="14"/>
        <v>4.63172725494826</v>
      </c>
    </row>
    <row r="110" spans="1:9" ht="12">
      <c r="A110" s="4" t="s">
        <v>33</v>
      </c>
      <c r="B110" s="3">
        <f t="shared" si="7"/>
        <v>9.999999923577864</v>
      </c>
      <c r="C110" s="3">
        <f t="shared" si="8"/>
        <v>9.999999923584232</v>
      </c>
      <c r="D110" s="3">
        <f t="shared" si="9"/>
        <v>10</v>
      </c>
      <c r="E110" s="3">
        <f t="shared" si="10"/>
        <v>10</v>
      </c>
      <c r="F110" s="3">
        <f t="shared" si="11"/>
        <v>9.999999961792115</v>
      </c>
      <c r="G110" s="3">
        <f t="shared" si="12"/>
        <v>9.999999923584232</v>
      </c>
      <c r="H110" s="3">
        <f t="shared" si="13"/>
        <v>9.999999998991736</v>
      </c>
      <c r="I110" s="3">
        <f t="shared" si="14"/>
        <v>9.99999992075048</v>
      </c>
    </row>
    <row r="111" spans="1:9" ht="12">
      <c r="A111" s="4" t="s">
        <v>34</v>
      </c>
      <c r="B111" s="3">
        <f t="shared" si="7"/>
        <v>9.999999999931555</v>
      </c>
      <c r="C111" s="3">
        <f t="shared" si="8"/>
        <v>9.999999507160398</v>
      </c>
      <c r="D111" s="3">
        <f t="shared" si="9"/>
        <v>9.99999999907599</v>
      </c>
      <c r="E111" s="3">
        <f t="shared" si="10"/>
        <v>10</v>
      </c>
      <c r="F111" s="3">
        <f t="shared" si="11"/>
        <v>9.99999975359731</v>
      </c>
      <c r="G111" s="3">
        <f t="shared" si="12"/>
        <v>9.999999753494642</v>
      </c>
      <c r="H111" s="3">
        <f t="shared" si="13"/>
        <v>9.999999972895704</v>
      </c>
      <c r="I111" s="3">
        <f t="shared" si="14"/>
        <v>1.2192421527981274</v>
      </c>
    </row>
    <row r="112" spans="1:9" ht="12">
      <c r="A112" s="4" t="s">
        <v>35</v>
      </c>
      <c r="B112" s="3">
        <f t="shared" si="7"/>
        <v>9.999395230218067</v>
      </c>
      <c r="C112" s="3">
        <f t="shared" si="8"/>
        <v>9.999395427218614</v>
      </c>
      <c r="D112" s="3">
        <f t="shared" si="9"/>
        <v>9.999999997074228</v>
      </c>
      <c r="E112" s="3">
        <f t="shared" si="10"/>
        <v>10</v>
      </c>
      <c r="F112" s="3">
        <f t="shared" si="11"/>
        <v>9.999999956228994</v>
      </c>
      <c r="G112" s="3">
        <f t="shared" si="12"/>
        <v>9.999999802945316</v>
      </c>
      <c r="H112" s="3">
        <f t="shared" si="13"/>
        <v>0</v>
      </c>
      <c r="I112" s="3">
        <f t="shared" si="14"/>
        <v>0.7899167518358343</v>
      </c>
    </row>
    <row r="113" spans="1:9" ht="12">
      <c r="A113" s="4" t="s">
        <v>48</v>
      </c>
      <c r="B113" s="3">
        <f t="shared" si="7"/>
        <v>9.997770557619512</v>
      </c>
      <c r="C113" s="3">
        <f t="shared" si="8"/>
        <v>9.99554615813102</v>
      </c>
      <c r="D113" s="3">
        <f t="shared" si="9"/>
        <v>10</v>
      </c>
      <c r="E113" s="3">
        <f t="shared" si="10"/>
        <v>10</v>
      </c>
      <c r="F113" s="3">
        <f t="shared" si="11"/>
        <v>9.999999802221758</v>
      </c>
      <c r="G113" s="3">
        <f t="shared" si="12"/>
        <v>9.99999911003911</v>
      </c>
      <c r="H113" s="3">
        <f t="shared" si="13"/>
        <v>9.999999995193557</v>
      </c>
      <c r="I113" s="3">
        <f t="shared" si="14"/>
        <v>9.991093378568229</v>
      </c>
    </row>
    <row r="114" spans="1:9" ht="12">
      <c r="A114" s="4" t="s">
        <v>37</v>
      </c>
      <c r="B114" s="3">
        <f t="shared" si="7"/>
        <v>9.999999843245753</v>
      </c>
      <c r="C114" s="3">
        <f t="shared" si="8"/>
        <v>9.999999843223982</v>
      </c>
      <c r="D114" s="3">
        <f t="shared" si="9"/>
        <v>9.999999999934685</v>
      </c>
      <c r="E114" s="3">
        <f t="shared" si="10"/>
        <v>10</v>
      </c>
      <c r="F114" s="3">
        <f t="shared" si="11"/>
        <v>9.999999921579334</v>
      </c>
      <c r="G114" s="3">
        <f t="shared" si="12"/>
        <v>9.999999843223982</v>
      </c>
      <c r="H114" s="3">
        <f t="shared" si="13"/>
        <v>9.99999996710338</v>
      </c>
      <c r="I114" s="3">
        <f t="shared" si="14"/>
        <v>0.6280912231351596</v>
      </c>
    </row>
    <row r="115" spans="1:9" ht="12">
      <c r="A115" s="4" t="s">
        <v>38</v>
      </c>
      <c r="B115" s="3">
        <f t="shared" si="7"/>
        <v>9.99986759449956</v>
      </c>
      <c r="C115" s="3">
        <f t="shared" si="8"/>
        <v>9.998677147272204</v>
      </c>
      <c r="D115" s="3">
        <f t="shared" si="9"/>
        <v>9.99999999993879</v>
      </c>
      <c r="E115" s="3">
        <f t="shared" si="10"/>
        <v>10</v>
      </c>
      <c r="F115" s="3">
        <f t="shared" si="11"/>
        <v>9.999867736248902</v>
      </c>
      <c r="G115" s="3">
        <f t="shared" si="12"/>
        <v>9.99999990818235</v>
      </c>
      <c r="H115" s="3">
        <f t="shared" si="13"/>
        <v>0</v>
      </c>
      <c r="I115" s="3">
        <f t="shared" si="14"/>
        <v>0.9168699283485093</v>
      </c>
    </row>
    <row r="116" spans="1:9" ht="12">
      <c r="A116" s="4" t="s">
        <v>39</v>
      </c>
      <c r="B116" s="3">
        <f t="shared" si="7"/>
        <v>9.999891133774325</v>
      </c>
      <c r="C116" s="3">
        <f t="shared" si="8"/>
        <v>9.999891133952751</v>
      </c>
      <c r="D116" s="3">
        <f t="shared" si="9"/>
        <v>10</v>
      </c>
      <c r="E116" s="3">
        <f t="shared" si="10"/>
        <v>9.999999999998519</v>
      </c>
      <c r="F116" s="3">
        <f t="shared" si="11"/>
        <v>9.999999999294788</v>
      </c>
      <c r="G116" s="3">
        <f t="shared" si="12"/>
        <v>0</v>
      </c>
      <c r="H116" s="3">
        <f t="shared" si="13"/>
        <v>0</v>
      </c>
      <c r="I116" s="3">
        <f t="shared" si="14"/>
        <v>1.657267593832385</v>
      </c>
    </row>
    <row r="117" spans="1:9" ht="12">
      <c r="A117" s="4" t="s">
        <v>40</v>
      </c>
      <c r="B117" s="3">
        <f t="shared" si="7"/>
        <v>9.999839343149835</v>
      </c>
      <c r="C117" s="3">
        <f t="shared" si="8"/>
        <v>9.999518077448688</v>
      </c>
      <c r="D117" s="3">
        <f t="shared" si="9"/>
        <v>9.999999999999641</v>
      </c>
      <c r="E117" s="3">
        <f t="shared" si="10"/>
        <v>10</v>
      </c>
      <c r="F117" s="3">
        <f t="shared" si="11"/>
        <v>9.999839357431696</v>
      </c>
      <c r="G117" s="3">
        <f t="shared" si="12"/>
        <v>9.99999999224703</v>
      </c>
      <c r="H117" s="3">
        <f t="shared" si="13"/>
        <v>1.9590674469529876</v>
      </c>
      <c r="I117" s="3">
        <f t="shared" si="14"/>
        <v>0.9985699370805889</v>
      </c>
    </row>
    <row r="118" spans="1:9" ht="12">
      <c r="A118" s="4" t="s">
        <v>41</v>
      </c>
      <c r="B118" s="3">
        <f t="shared" si="7"/>
        <v>9.999999997709423</v>
      </c>
      <c r="C118" s="3">
        <f t="shared" si="8"/>
        <v>9.999999997727077</v>
      </c>
      <c r="D118" s="3">
        <f t="shared" si="9"/>
        <v>9.999999999962801</v>
      </c>
      <c r="E118" s="3">
        <f t="shared" si="10"/>
        <v>10</v>
      </c>
      <c r="F118" s="3">
        <f t="shared" si="11"/>
        <v>9.999999997706901</v>
      </c>
      <c r="G118" s="3">
        <f t="shared" si="12"/>
        <v>9.999999995445958</v>
      </c>
      <c r="H118" s="3">
        <f t="shared" si="13"/>
        <v>0.9900406494722205</v>
      </c>
      <c r="I118" s="3">
        <f t="shared" si="14"/>
        <v>0.5611760492722535</v>
      </c>
    </row>
    <row r="119" spans="1:9" ht="12">
      <c r="A119" s="4" t="s">
        <v>42</v>
      </c>
      <c r="B119" s="3">
        <f t="shared" si="7"/>
        <v>9.999825927923563</v>
      </c>
      <c r="C119" s="3">
        <f t="shared" si="8"/>
        <v>9.99982592044339</v>
      </c>
      <c r="D119" s="3">
        <f t="shared" si="9"/>
        <v>9.999999999985274</v>
      </c>
      <c r="E119" s="3">
        <f t="shared" si="10"/>
        <v>9.999999999996634</v>
      </c>
      <c r="F119" s="3">
        <f t="shared" si="11"/>
        <v>10</v>
      </c>
      <c r="G119" s="3">
        <f t="shared" si="12"/>
        <v>9.999999998467278</v>
      </c>
      <c r="H119" s="3">
        <f t="shared" si="13"/>
        <v>0</v>
      </c>
      <c r="I119" s="3">
        <f t="shared" si="14"/>
        <v>0.9936282228155804</v>
      </c>
    </row>
    <row r="120" spans="1:9" ht="12">
      <c r="A120" s="4" t="s">
        <v>43</v>
      </c>
      <c r="B120" s="3">
        <f t="shared" si="7"/>
        <v>9.9990790464767</v>
      </c>
      <c r="C120" s="3">
        <f t="shared" si="8"/>
        <v>9.997851284347963</v>
      </c>
      <c r="D120" s="3">
        <f t="shared" si="9"/>
        <v>1.4275187030712164</v>
      </c>
      <c r="E120" s="3">
        <f t="shared" si="10"/>
        <v>10</v>
      </c>
      <c r="F120" s="3">
        <f t="shared" si="11"/>
        <v>9.998772178482156</v>
      </c>
      <c r="G120" s="3">
        <f t="shared" si="12"/>
        <v>9.999999986714101</v>
      </c>
      <c r="H120" s="3">
        <f t="shared" si="13"/>
        <v>1.3842323980579199</v>
      </c>
      <c r="I120" s="3">
        <f t="shared" si="14"/>
        <v>0.7318711314205917</v>
      </c>
    </row>
    <row r="121" spans="1:9" ht="12">
      <c r="A121" s="4" t="s">
        <v>44</v>
      </c>
      <c r="B121" s="3">
        <f t="shared" si="7"/>
        <v>9.997993439697492</v>
      </c>
      <c r="C121" s="3">
        <f t="shared" si="8"/>
        <v>9.996937393522975</v>
      </c>
      <c r="D121" s="3">
        <f t="shared" si="9"/>
        <v>10</v>
      </c>
      <c r="E121" s="3">
        <f t="shared" si="10"/>
        <v>9.999999999994145</v>
      </c>
      <c r="F121" s="3">
        <f t="shared" si="11"/>
        <v>9.998732734169465</v>
      </c>
      <c r="G121" s="3">
        <f t="shared" si="12"/>
        <v>9.999894356544644</v>
      </c>
      <c r="H121" s="3">
        <f t="shared" si="13"/>
        <v>0</v>
      </c>
      <c r="I121" s="3">
        <f t="shared" si="14"/>
        <v>0.5422184525699425</v>
      </c>
    </row>
    <row r="122" spans="1:9" ht="12">
      <c r="A122" s="4" t="s">
        <v>45</v>
      </c>
      <c r="B122" s="3">
        <f t="shared" si="7"/>
        <v>9.999808489227835</v>
      </c>
      <c r="C122" s="3">
        <f t="shared" si="8"/>
        <v>9.99999997604467</v>
      </c>
      <c r="D122" s="3">
        <f t="shared" si="9"/>
        <v>9.999999993385089</v>
      </c>
      <c r="E122" s="3">
        <f t="shared" si="10"/>
        <v>9.999999999997353</v>
      </c>
      <c r="F122" s="3">
        <f t="shared" si="11"/>
        <v>10</v>
      </c>
      <c r="G122" s="3">
        <f t="shared" si="12"/>
        <v>0</v>
      </c>
      <c r="H122" s="3">
        <f t="shared" si="13"/>
        <v>0</v>
      </c>
      <c r="I122" s="3">
        <f t="shared" si="14"/>
        <v>0.7541277934841428</v>
      </c>
    </row>
    <row r="123" spans="1:9" ht="12">
      <c r="A123" s="4" t="s">
        <v>46</v>
      </c>
      <c r="B123" s="3">
        <f t="shared" si="7"/>
        <v>9.999732343412573</v>
      </c>
      <c r="C123" s="3">
        <f t="shared" si="8"/>
        <v>9.997658693539261</v>
      </c>
      <c r="D123" s="3">
        <f t="shared" si="9"/>
        <v>1.9221789587053095</v>
      </c>
      <c r="E123" s="3">
        <f t="shared" si="10"/>
        <v>10</v>
      </c>
      <c r="F123" s="3">
        <f t="shared" si="11"/>
        <v>9.999799324375067</v>
      </c>
      <c r="G123" s="3">
        <f t="shared" si="12"/>
        <v>0</v>
      </c>
      <c r="H123" s="3">
        <f t="shared" si="13"/>
        <v>0</v>
      </c>
      <c r="I123" s="3">
        <f t="shared" si="14"/>
        <v>0.947175943403332</v>
      </c>
    </row>
    <row r="124" spans="1:9" ht="12">
      <c r="A124" s="3" t="s">
        <v>69</v>
      </c>
      <c r="B124" s="3">
        <f t="shared" si="7"/>
        <v>9.834818161101461</v>
      </c>
      <c r="C124" s="3">
        <f t="shared" si="8"/>
        <v>9.881108705401687</v>
      </c>
      <c r="D124" s="3">
        <f t="shared" si="9"/>
        <v>10</v>
      </c>
      <c r="E124" s="3">
        <f t="shared" si="10"/>
        <v>9.987363233819815</v>
      </c>
      <c r="F124" s="3">
        <f t="shared" si="11"/>
        <v>9.968452898112663</v>
      </c>
      <c r="G124" s="3">
        <f t="shared" si="12"/>
        <v>9.937901492598126</v>
      </c>
      <c r="H124" s="3">
        <f t="shared" si="13"/>
        <v>0</v>
      </c>
      <c r="I124" s="3">
        <f t="shared" si="14"/>
        <v>1.0406108271136176</v>
      </c>
    </row>
    <row r="125" spans="1:9" ht="12">
      <c r="A125" s="3" t="s">
        <v>70</v>
      </c>
      <c r="B125" s="3">
        <f t="shared" si="7"/>
        <v>9.995871137932486</v>
      </c>
      <c r="C125" s="3">
        <f t="shared" si="8"/>
        <v>9.998123076364802</v>
      </c>
      <c r="D125" s="3">
        <f t="shared" si="9"/>
        <v>3.3144384246098575</v>
      </c>
      <c r="E125" s="3">
        <f t="shared" si="10"/>
        <v>1.6575833767827568</v>
      </c>
      <c r="F125" s="3">
        <f t="shared" si="11"/>
        <v>10</v>
      </c>
      <c r="G125" s="3">
        <f t="shared" si="12"/>
        <v>1.6234494801863466</v>
      </c>
      <c r="H125" s="3">
        <f t="shared" si="13"/>
        <v>1.6549694809501894</v>
      </c>
      <c r="I125" s="3">
        <f t="shared" si="14"/>
        <v>0.7455039754170443</v>
      </c>
    </row>
    <row r="126" spans="1:9" ht="12">
      <c r="A126" s="3" t="s">
        <v>71</v>
      </c>
      <c r="B126" s="3">
        <f t="shared" si="7"/>
        <v>9.996824650869053</v>
      </c>
      <c r="C126" s="3">
        <f t="shared" si="8"/>
        <v>9.998940852263168</v>
      </c>
      <c r="D126" s="3">
        <f t="shared" si="9"/>
        <v>10</v>
      </c>
      <c r="E126" s="3">
        <f t="shared" si="10"/>
        <v>1.427149876843398</v>
      </c>
      <c r="F126" s="3">
        <f t="shared" si="11"/>
        <v>9.999999905372295</v>
      </c>
      <c r="G126" s="3">
        <f t="shared" si="12"/>
        <v>9.999999000851576</v>
      </c>
      <c r="H126" s="3">
        <f t="shared" si="13"/>
        <v>1.419048782392764</v>
      </c>
      <c r="I126" s="3">
        <f t="shared" si="14"/>
        <v>0.7398498669721114</v>
      </c>
    </row>
    <row r="127" spans="1:9" ht="12">
      <c r="A127" s="3" t="s">
        <v>72</v>
      </c>
      <c r="B127" s="3">
        <f t="shared" si="7"/>
        <v>9.98972235747418</v>
      </c>
      <c r="C127" s="3">
        <f t="shared" si="8"/>
        <v>9.993770489920111</v>
      </c>
      <c r="D127" s="3">
        <f t="shared" si="9"/>
        <v>10</v>
      </c>
      <c r="E127" s="3">
        <f t="shared" si="10"/>
        <v>2.4998312600049015</v>
      </c>
      <c r="F127" s="3">
        <f t="shared" si="11"/>
        <v>9.998753608088599</v>
      </c>
      <c r="G127" s="3">
        <f t="shared" si="12"/>
        <v>9.999685726024657</v>
      </c>
      <c r="H127" s="3">
        <f t="shared" si="13"/>
        <v>7.499843835921277</v>
      </c>
      <c r="I127" s="3">
        <f t="shared" si="14"/>
        <v>0.6469806587048321</v>
      </c>
    </row>
    <row r="128" spans="1:9" ht="12">
      <c r="A128" s="3" t="s">
        <v>73</v>
      </c>
      <c r="B128" s="3">
        <f t="shared" si="7"/>
        <v>9.990650079053333</v>
      </c>
      <c r="C128" s="3">
        <f t="shared" si="8"/>
        <v>9.992584913398685</v>
      </c>
      <c r="D128" s="3">
        <f t="shared" si="9"/>
        <v>8.334997275004898</v>
      </c>
      <c r="E128" s="3">
        <f t="shared" si="10"/>
        <v>1.663219434041963</v>
      </c>
      <c r="F128" s="3">
        <f t="shared" si="11"/>
        <v>10</v>
      </c>
      <c r="G128" s="3">
        <f t="shared" si="12"/>
        <v>1.6148696147972537</v>
      </c>
      <c r="H128" s="3">
        <f t="shared" si="13"/>
        <v>0</v>
      </c>
      <c r="I128" s="3">
        <f t="shared" si="14"/>
        <v>0.8447490338453747</v>
      </c>
    </row>
    <row r="129" spans="1:9" ht="12">
      <c r="A129" s="3" t="s">
        <v>74</v>
      </c>
      <c r="B129" s="3">
        <f t="shared" si="7"/>
        <v>6.001965287625889</v>
      </c>
      <c r="C129" s="3">
        <f t="shared" si="8"/>
        <v>9.989681970781373</v>
      </c>
      <c r="D129" s="3">
        <f t="shared" si="9"/>
        <v>9.981238976686235</v>
      </c>
      <c r="E129" s="3">
        <f t="shared" si="10"/>
        <v>1.9971272518071927</v>
      </c>
      <c r="F129" s="3">
        <f t="shared" si="11"/>
        <v>7.9977025352295055</v>
      </c>
      <c r="G129" s="3">
        <f t="shared" si="12"/>
        <v>10</v>
      </c>
      <c r="H129" s="3">
        <f t="shared" si="13"/>
        <v>0</v>
      </c>
      <c r="I129" s="3">
        <f t="shared" si="14"/>
        <v>1.0363247855790352</v>
      </c>
    </row>
    <row r="130" spans="1:9" ht="12">
      <c r="A130" s="3" t="s">
        <v>75</v>
      </c>
      <c r="B130" s="3">
        <f t="shared" si="7"/>
        <v>9.999731830222075</v>
      </c>
      <c r="C130" s="3">
        <f t="shared" si="8"/>
        <v>10</v>
      </c>
      <c r="D130" s="3">
        <f t="shared" si="9"/>
        <v>1.4287987864959977</v>
      </c>
      <c r="E130" s="3">
        <f t="shared" si="10"/>
        <v>1.4282093926088315</v>
      </c>
      <c r="F130" s="3">
        <f t="shared" si="11"/>
        <v>5.715151174638256</v>
      </c>
      <c r="G130" s="3">
        <f t="shared" si="12"/>
        <v>1.1767975389115772</v>
      </c>
      <c r="H130" s="3">
        <f t="shared" si="13"/>
        <v>1.4116428142887916</v>
      </c>
      <c r="I130" s="3">
        <f t="shared" si="14"/>
        <v>0.912624040453812</v>
      </c>
    </row>
    <row r="131" spans="1:9" ht="12">
      <c r="A131" s="3" t="s">
        <v>76</v>
      </c>
      <c r="B131" s="3">
        <f t="shared" si="7"/>
        <v>9.999058599083762</v>
      </c>
      <c r="C131" s="3">
        <f t="shared" si="8"/>
        <v>3.328801451716224</v>
      </c>
      <c r="D131" s="3">
        <f t="shared" si="9"/>
        <v>1.1081932263192922</v>
      </c>
      <c r="E131" s="3">
        <f t="shared" si="10"/>
        <v>1.10917232010671</v>
      </c>
      <c r="F131" s="3">
        <f t="shared" si="11"/>
        <v>10</v>
      </c>
      <c r="G131" s="3">
        <f t="shared" si="12"/>
        <v>0</v>
      </c>
      <c r="H131" s="3">
        <f t="shared" si="13"/>
        <v>0</v>
      </c>
      <c r="I131" s="3">
        <f t="shared" si="14"/>
        <v>0.5764640960450347</v>
      </c>
    </row>
    <row r="132" spans="1:9" ht="12">
      <c r="A132" s="3" t="s">
        <v>77</v>
      </c>
      <c r="B132" s="3">
        <f t="shared" si="7"/>
        <v>9.766234294938084</v>
      </c>
      <c r="C132" s="3">
        <f t="shared" si="8"/>
        <v>0.697956146847817</v>
      </c>
      <c r="D132" s="3">
        <f t="shared" si="9"/>
        <v>10</v>
      </c>
      <c r="E132" s="3">
        <f t="shared" si="10"/>
        <v>1.1114740423224116</v>
      </c>
      <c r="F132" s="3">
        <f t="shared" si="11"/>
        <v>9.958659746550051</v>
      </c>
      <c r="G132" s="3">
        <f t="shared" si="12"/>
        <v>9.803873383125714</v>
      </c>
      <c r="H132" s="3">
        <f t="shared" si="13"/>
        <v>0</v>
      </c>
      <c r="I132" s="3">
        <f t="shared" si="14"/>
        <v>0.6039562067632946</v>
      </c>
    </row>
    <row r="133" spans="1:9" ht="12">
      <c r="A133" s="3" t="s">
        <v>78</v>
      </c>
      <c r="B133" s="3">
        <f t="shared" si="7"/>
        <v>9.999355787991401</v>
      </c>
      <c r="C133" s="3">
        <f t="shared" si="8"/>
        <v>10</v>
      </c>
      <c r="D133" s="3">
        <f t="shared" si="9"/>
        <v>1.2484606881321838</v>
      </c>
      <c r="E133" s="3">
        <f t="shared" si="10"/>
        <v>1.2074338195329535</v>
      </c>
      <c r="F133" s="3">
        <f t="shared" si="11"/>
        <v>5.000594476348446</v>
      </c>
      <c r="G133" s="3">
        <f t="shared" si="12"/>
        <v>0</v>
      </c>
      <c r="H133" s="3">
        <f t="shared" si="13"/>
        <v>0</v>
      </c>
      <c r="I133" s="3">
        <f t="shared" si="14"/>
        <v>0.6657310109172254</v>
      </c>
    </row>
    <row r="134" spans="1:9" ht="12">
      <c r="A134" s="4" t="s">
        <v>27</v>
      </c>
      <c r="B134" s="3">
        <f t="shared" si="7"/>
        <v>9.961093221802168</v>
      </c>
      <c r="C134" s="3">
        <f t="shared" si="8"/>
        <v>9.999963337723422</v>
      </c>
      <c r="D134" s="3">
        <f t="shared" si="9"/>
        <v>9.999999458119193</v>
      </c>
      <c r="E134" s="3">
        <f t="shared" si="10"/>
        <v>9.99999316404706</v>
      </c>
      <c r="F134" s="3">
        <f t="shared" si="11"/>
        <v>9.977768221007024</v>
      </c>
      <c r="G134" s="3">
        <f t="shared" si="12"/>
        <v>9.999970726046657</v>
      </c>
      <c r="H134" s="3">
        <f t="shared" si="13"/>
        <v>10</v>
      </c>
      <c r="I134" s="3">
        <f t="shared" si="14"/>
        <v>6.224454005932124</v>
      </c>
    </row>
    <row r="135" spans="1:9" ht="12">
      <c r="A135" s="4" t="s">
        <v>28</v>
      </c>
      <c r="B135" s="3">
        <f t="shared" si="7"/>
        <v>9.918511298806436</v>
      </c>
      <c r="C135" s="3">
        <f t="shared" si="8"/>
        <v>9.999954774801129</v>
      </c>
      <c r="D135" s="3">
        <f t="shared" si="9"/>
        <v>9.998281405580316</v>
      </c>
      <c r="E135" s="3">
        <f t="shared" si="10"/>
        <v>8.00351887956926</v>
      </c>
      <c r="F135" s="3">
        <f t="shared" si="11"/>
        <v>9.991185740380185</v>
      </c>
      <c r="G135" s="3">
        <f t="shared" si="12"/>
        <v>10</v>
      </c>
      <c r="H135" s="3">
        <f t="shared" si="13"/>
        <v>6.001782754581224</v>
      </c>
      <c r="I135" s="3">
        <f t="shared" si="14"/>
        <v>5.916656206546199</v>
      </c>
    </row>
    <row r="136" spans="1:9" ht="12">
      <c r="A136" s="4" t="s">
        <v>29</v>
      </c>
      <c r="B136" s="3">
        <f t="shared" si="7"/>
        <v>9.965326457319238</v>
      </c>
      <c r="C136" s="3">
        <f t="shared" si="8"/>
        <v>9.999985362931593</v>
      </c>
      <c r="D136" s="3">
        <f t="shared" si="9"/>
        <v>10</v>
      </c>
      <c r="E136" s="3">
        <f t="shared" si="10"/>
        <v>6.252838957289626</v>
      </c>
      <c r="F136" s="3">
        <f t="shared" si="11"/>
        <v>6.25099835892803</v>
      </c>
      <c r="G136" s="3">
        <f t="shared" si="12"/>
        <v>9.992561693798969</v>
      </c>
      <c r="H136" s="3">
        <f t="shared" si="13"/>
        <v>8.75425362669084</v>
      </c>
      <c r="I136" s="3">
        <f t="shared" si="14"/>
        <v>6.226217592855109</v>
      </c>
    </row>
    <row r="137" spans="1:9" ht="12">
      <c r="A137" s="4" t="s">
        <v>30</v>
      </c>
      <c r="B137" s="3">
        <f t="shared" si="7"/>
        <v>4.9922762375090874</v>
      </c>
      <c r="C137" s="3">
        <f t="shared" si="8"/>
        <v>9.99998455838904</v>
      </c>
      <c r="D137" s="3">
        <f t="shared" si="9"/>
        <v>10</v>
      </c>
      <c r="E137" s="3">
        <f t="shared" si="10"/>
        <v>5.004192204276165</v>
      </c>
      <c r="F137" s="3">
        <f t="shared" si="11"/>
        <v>7.496577423479516</v>
      </c>
      <c r="G137" s="3">
        <f t="shared" si="12"/>
        <v>2.4894440255589076</v>
      </c>
      <c r="H137" s="3">
        <f t="shared" si="13"/>
        <v>0</v>
      </c>
      <c r="I137" s="3">
        <f t="shared" si="14"/>
        <v>1.9598121078754644</v>
      </c>
    </row>
    <row r="138" spans="1:9" s="20" customFormat="1" ht="12">
      <c r="A138" s="20" t="s">
        <v>81</v>
      </c>
      <c r="B138" s="21">
        <f>SUM(B94:B137)/44</f>
        <v>9.217159257733963</v>
      </c>
      <c r="C138" s="21">
        <f aca="true" t="shared" si="15" ref="C138:I138">SUM(C94:C137)/44</f>
        <v>9.445234400151456</v>
      </c>
      <c r="D138" s="21">
        <f t="shared" si="15"/>
        <v>8.8127678128112</v>
      </c>
      <c r="E138" s="21">
        <f t="shared" si="15"/>
        <v>6.572905767541271</v>
      </c>
      <c r="F138" s="21">
        <f t="shared" si="15"/>
        <v>8.525389678306446</v>
      </c>
      <c r="G138" s="21">
        <f t="shared" si="15"/>
        <v>5.969796061419939</v>
      </c>
      <c r="H138" s="21">
        <f t="shared" si="15"/>
        <v>3.661696559462776</v>
      </c>
      <c r="I138" s="21">
        <f t="shared" si="15"/>
        <v>2.7288930106413742</v>
      </c>
    </row>
    <row r="139" spans="1:9" s="19" customFormat="1" ht="12">
      <c r="A139" s="20" t="s">
        <v>90</v>
      </c>
      <c r="B139" s="20" t="s">
        <v>55</v>
      </c>
      <c r="C139" s="20" t="s">
        <v>56</v>
      </c>
      <c r="D139" s="20" t="s">
        <v>49</v>
      </c>
      <c r="E139" s="22" t="s">
        <v>51</v>
      </c>
      <c r="F139" s="22" t="s">
        <v>52</v>
      </c>
      <c r="G139" s="22" t="s">
        <v>60</v>
      </c>
      <c r="H139" s="20" t="s">
        <v>59</v>
      </c>
      <c r="I139" s="22" t="s">
        <v>50</v>
      </c>
    </row>
    <row r="140" spans="1:9" s="20" customFormat="1" ht="12">
      <c r="A140" s="20" t="s">
        <v>91</v>
      </c>
      <c r="B140" s="20">
        <f>RANK(B138,B138:I138,0)</f>
        <v>2</v>
      </c>
      <c r="C140" s="20">
        <f>RANK(C138,B138:I138,0)</f>
        <v>1</v>
      </c>
      <c r="D140" s="20">
        <f>RANK(D138,B138:I138,0)</f>
        <v>3</v>
      </c>
      <c r="E140" s="20">
        <f>RANK(E138,B138:I138,0)</f>
        <v>5</v>
      </c>
      <c r="F140" s="20">
        <f>RANK(F138,B138:I138,0)</f>
        <v>4</v>
      </c>
      <c r="G140" s="20">
        <f>RANK(G138,B138:I138,0)</f>
        <v>6</v>
      </c>
      <c r="H140" s="20">
        <f>RANK(H138,B138:I138,0)</f>
        <v>7</v>
      </c>
      <c r="I140" s="20">
        <f>RANK(I138,B138:I138,0)</f>
        <v>8</v>
      </c>
    </row>
    <row r="142" spans="2:9" ht="12">
      <c r="B142" s="17" t="s">
        <v>55</v>
      </c>
      <c r="C142" s="17" t="s">
        <v>56</v>
      </c>
      <c r="D142" s="17" t="s">
        <v>49</v>
      </c>
      <c r="E142" s="18" t="s">
        <v>51</v>
      </c>
      <c r="F142" s="18" t="s">
        <v>52</v>
      </c>
      <c r="G142" s="18" t="s">
        <v>60</v>
      </c>
      <c r="H142" s="17" t="s">
        <v>59</v>
      </c>
      <c r="I142" s="18" t="s">
        <v>50</v>
      </c>
    </row>
    <row r="143" spans="1:9" ht="12">
      <c r="A143" s="23" t="s">
        <v>86</v>
      </c>
      <c r="B143" s="12">
        <f>(SUM(B94:B108)+SUM(B134:B137))/19</f>
        <v>8.583204069491343</v>
      </c>
      <c r="C143" s="12">
        <f aca="true" t="shared" si="16" ref="C143:I143">(SUM(C94:C108)+SUM(C134:C137))/19</f>
        <v>9.710575076745727</v>
      </c>
      <c r="D143" s="13">
        <f t="shared" si="16"/>
        <v>9.94715572291112</v>
      </c>
      <c r="E143" s="12">
        <f t="shared" si="16"/>
        <v>6.058910003181834</v>
      </c>
      <c r="F143" s="14">
        <f t="shared" si="16"/>
        <v>7.2010070697132535</v>
      </c>
      <c r="G143" s="12">
        <f t="shared" si="16"/>
        <v>4.826635008482026</v>
      </c>
      <c r="H143" s="12">
        <f t="shared" si="16"/>
        <v>4.989252804023565</v>
      </c>
      <c r="I143" s="12">
        <f t="shared" si="16"/>
        <v>4.047132749060299</v>
      </c>
    </row>
    <row r="144" spans="1:9" s="23" customFormat="1" ht="12">
      <c r="A144" s="23" t="s">
        <v>91</v>
      </c>
      <c r="B144" s="23">
        <f>RANK(B143,B143:I143,0)</f>
        <v>3</v>
      </c>
      <c r="C144" s="23">
        <f>RANK(C143,B143:I143,0)</f>
        <v>2</v>
      </c>
      <c r="D144" s="23">
        <f>RANK(D143,B143:I143,0)</f>
        <v>1</v>
      </c>
      <c r="E144" s="23">
        <f>RANK(E143,B143:I143,0)</f>
        <v>5</v>
      </c>
      <c r="F144" s="23">
        <f>RANK(F143,B143:I143,0)</f>
        <v>4</v>
      </c>
      <c r="G144" s="23">
        <f>RANK(G143,B143:I143,0)</f>
        <v>7</v>
      </c>
      <c r="H144" s="23">
        <f>RANK(H143,B143:I143,0)</f>
        <v>6</v>
      </c>
      <c r="I144" s="23">
        <f>RANK(I143,B143:I143,0)</f>
        <v>8</v>
      </c>
    </row>
    <row r="146" spans="2:9" ht="12">
      <c r="B146" s="17" t="s">
        <v>55</v>
      </c>
      <c r="C146" s="17" t="s">
        <v>56</v>
      </c>
      <c r="D146" s="17" t="s">
        <v>49</v>
      </c>
      <c r="E146" s="18" t="s">
        <v>51</v>
      </c>
      <c r="F146" s="18" t="s">
        <v>52</v>
      </c>
      <c r="G146" s="18" t="s">
        <v>60</v>
      </c>
      <c r="H146" s="17" t="s">
        <v>59</v>
      </c>
      <c r="I146" s="18" t="s">
        <v>50</v>
      </c>
    </row>
    <row r="147" spans="1:9" ht="12">
      <c r="A147" s="23" t="s">
        <v>87</v>
      </c>
      <c r="B147" s="12">
        <f aca="true" t="shared" si="17" ref="B147:I147">SUM(B109:B123)/15</f>
        <v>9.793326522244476</v>
      </c>
      <c r="C147" s="12">
        <f t="shared" si="17"/>
        <v>9.813894636120095</v>
      </c>
      <c r="D147" s="12">
        <f t="shared" si="17"/>
        <v>8.889979843408868</v>
      </c>
      <c r="E147" s="13">
        <f t="shared" si="17"/>
        <v>9.999999980232673</v>
      </c>
      <c r="F147" s="12">
        <f t="shared" si="17"/>
        <v>9.977246478439465</v>
      </c>
      <c r="G147" s="12">
        <f t="shared" si="17"/>
        <v>7.787225686988241</v>
      </c>
      <c r="H147" s="12">
        <f t="shared" si="17"/>
        <v>3.6222226950907612</v>
      </c>
      <c r="I147" s="12">
        <f t="shared" si="17"/>
        <v>2.357531715617561</v>
      </c>
    </row>
    <row r="148" spans="1:9" s="23" customFormat="1" ht="12">
      <c r="A148" s="23" t="s">
        <v>91</v>
      </c>
      <c r="B148" s="23">
        <f>RANK(B147,B147:I147,0)</f>
        <v>4</v>
      </c>
      <c r="C148" s="23">
        <f>RANK(C147,B147:I147,0)</f>
        <v>3</v>
      </c>
      <c r="D148" s="23">
        <f>RANK(D147,B147:I147,0)</f>
        <v>5</v>
      </c>
      <c r="E148" s="23">
        <f>RANK(E147,B147:I147,0)</f>
        <v>1</v>
      </c>
      <c r="F148" s="23">
        <f>RANK(F147,B147:I147,0)</f>
        <v>2</v>
      </c>
      <c r="G148" s="23">
        <f>RANK(G147,B147:I147,0)</f>
        <v>6</v>
      </c>
      <c r="H148" s="23">
        <f>RANK(H147,B147:I147,0)</f>
        <v>7</v>
      </c>
      <c r="I148" s="23">
        <f>RANK(I147,B147:I147,0)</f>
        <v>8</v>
      </c>
    </row>
    <row r="150" spans="2:9" ht="12">
      <c r="B150" s="17" t="s">
        <v>55</v>
      </c>
      <c r="C150" s="17" t="s">
        <v>56</v>
      </c>
      <c r="D150" s="17" t="s">
        <v>49</v>
      </c>
      <c r="E150" s="18" t="s">
        <v>51</v>
      </c>
      <c r="F150" s="18" t="s">
        <v>52</v>
      </c>
      <c r="G150" s="18" t="s">
        <v>60</v>
      </c>
      <c r="H150" s="17" t="s">
        <v>59</v>
      </c>
      <c r="I150" s="18" t="s">
        <v>50</v>
      </c>
    </row>
    <row r="151" spans="1:9" ht="12">
      <c r="A151" s="23" t="s">
        <v>88</v>
      </c>
      <c r="B151" s="13">
        <f aca="true" t="shared" si="18" ref="B151:I151">SUM(B124:B133)/10</f>
        <v>9.557423218629172</v>
      </c>
      <c r="C151" s="12">
        <f t="shared" si="18"/>
        <v>8.388096760669388</v>
      </c>
      <c r="D151" s="12">
        <f t="shared" si="18"/>
        <v>6.541612737724847</v>
      </c>
      <c r="E151" s="12">
        <f t="shared" si="18"/>
        <v>2.4088564007870934</v>
      </c>
      <c r="F151" s="14">
        <f t="shared" si="18"/>
        <v>8.863931434433983</v>
      </c>
      <c r="G151" s="12">
        <f t="shared" si="18"/>
        <v>5.415657623649525</v>
      </c>
      <c r="H151" s="12">
        <f t="shared" si="18"/>
        <v>1.1985504913553022</v>
      </c>
      <c r="I151" s="12">
        <f t="shared" si="18"/>
        <v>0.7812794501811382</v>
      </c>
    </row>
    <row r="152" spans="1:9" s="23" customFormat="1" ht="12">
      <c r="A152" s="23" t="s">
        <v>91</v>
      </c>
      <c r="B152" s="23">
        <f>RANK(B151,B151:I151,0)</f>
        <v>1</v>
      </c>
      <c r="C152" s="23">
        <f>RANK(C151,B151:I151,0)</f>
        <v>3</v>
      </c>
      <c r="D152" s="23">
        <f>RANK(D151,B151:I151,0)</f>
        <v>4</v>
      </c>
      <c r="E152" s="23">
        <f>RANK(E151,B151:I151,0)</f>
        <v>6</v>
      </c>
      <c r="F152" s="23">
        <f>RANK(F151,B151:I151,0)</f>
        <v>2</v>
      </c>
      <c r="G152" s="23">
        <f>RANK(G151,B151:I151,0)</f>
        <v>5</v>
      </c>
      <c r="H152" s="23">
        <f>RANK(H151,B151:I151,0)</f>
        <v>7</v>
      </c>
      <c r="I152" s="23">
        <f>RANK(I151,B151:I151,0)</f>
        <v>8</v>
      </c>
    </row>
    <row r="154" spans="2:9" ht="12">
      <c r="B154" s="17" t="s">
        <v>55</v>
      </c>
      <c r="C154" s="17" t="s">
        <v>56</v>
      </c>
      <c r="D154" s="17" t="s">
        <v>49</v>
      </c>
      <c r="E154" s="18" t="s">
        <v>51</v>
      </c>
      <c r="F154" s="18" t="s">
        <v>52</v>
      </c>
      <c r="G154" s="18" t="s">
        <v>60</v>
      </c>
      <c r="H154" s="17" t="s">
        <v>59</v>
      </c>
      <c r="I154" s="18" t="s">
        <v>50</v>
      </c>
    </row>
    <row r="155" spans="1:9" ht="12">
      <c r="A155" s="23" t="s">
        <v>89</v>
      </c>
      <c r="B155" s="11">
        <f aca="true" t="shared" si="19" ref="B155:I155">(SUM(B94:B123)+SUM(B134:B137))/34</f>
        <v>9.117081622176547</v>
      </c>
      <c r="C155" s="15">
        <f t="shared" si="19"/>
        <v>9.756157235293243</v>
      </c>
      <c r="D155" s="11">
        <f t="shared" si="19"/>
        <v>9.480754599601301</v>
      </c>
      <c r="E155" s="11">
        <f t="shared" si="19"/>
        <v>7.797626169527795</v>
      </c>
      <c r="F155" s="16">
        <f t="shared" si="19"/>
        <v>8.425818573563054</v>
      </c>
      <c r="G155" s="11">
        <f t="shared" si="19"/>
        <v>6.132777954881827</v>
      </c>
      <c r="H155" s="11">
        <f t="shared" si="19"/>
        <v>4.38615128537674</v>
      </c>
      <c r="I155" s="11">
        <f t="shared" si="19"/>
        <v>3.3017205284237967</v>
      </c>
    </row>
    <row r="156" spans="1:9" s="23" customFormat="1" ht="12">
      <c r="A156" s="23" t="s">
        <v>91</v>
      </c>
      <c r="B156" s="23">
        <f>RANK(B155,B155:I155,0)</f>
        <v>3</v>
      </c>
      <c r="C156" s="23">
        <f>RANK(C155,B155:I155,0)</f>
        <v>1</v>
      </c>
      <c r="D156" s="23">
        <f>RANK(D155,B155:I155,0)</f>
        <v>2</v>
      </c>
      <c r="E156" s="23">
        <f>RANK(E155,B155:I155,0)</f>
        <v>5</v>
      </c>
      <c r="F156" s="23">
        <f>RANK(F155,B155:I155,0)</f>
        <v>4</v>
      </c>
      <c r="G156" s="23">
        <f>RANK(G155,B155:I155,0)</f>
        <v>6</v>
      </c>
      <c r="H156" s="23">
        <f>RANK(H155,B155:I155,0)</f>
        <v>7</v>
      </c>
      <c r="I156" s="23">
        <f>RANK(I155,B155:I155,0)</f>
        <v>8</v>
      </c>
    </row>
    <row r="158" spans="1:9" s="19" customFormat="1" ht="12">
      <c r="A158" s="20"/>
      <c r="B158" s="20" t="s">
        <v>55</v>
      </c>
      <c r="C158" s="20" t="s">
        <v>56</v>
      </c>
      <c r="D158" s="20" t="s">
        <v>49</v>
      </c>
      <c r="E158" s="22" t="s">
        <v>51</v>
      </c>
      <c r="F158" s="22" t="s">
        <v>52</v>
      </c>
      <c r="G158" s="22" t="s">
        <v>60</v>
      </c>
      <c r="H158" s="20" t="s">
        <v>59</v>
      </c>
      <c r="I158" s="22" t="s">
        <v>50</v>
      </c>
    </row>
    <row r="159" spans="1:9" s="20" customFormat="1" ht="12">
      <c r="A159" s="20" t="s">
        <v>81</v>
      </c>
      <c r="B159" s="21">
        <f>SUM(B94:B137)/44</f>
        <v>9.217159257733963</v>
      </c>
      <c r="C159" s="21">
        <f aca="true" t="shared" si="20" ref="C159:I159">SUM(C94:C137)/44</f>
        <v>9.445234400151456</v>
      </c>
      <c r="D159" s="21">
        <f t="shared" si="20"/>
        <v>8.8127678128112</v>
      </c>
      <c r="E159" s="21">
        <f t="shared" si="20"/>
        <v>6.572905767541271</v>
      </c>
      <c r="F159" s="21">
        <f t="shared" si="20"/>
        <v>8.525389678306446</v>
      </c>
      <c r="G159" s="21">
        <f t="shared" si="20"/>
        <v>5.969796061419939</v>
      </c>
      <c r="H159" s="21">
        <f t="shared" si="20"/>
        <v>3.661696559462776</v>
      </c>
      <c r="I159" s="21">
        <f t="shared" si="20"/>
        <v>2.7288930106413742</v>
      </c>
    </row>
    <row r="160" spans="1:9" s="20" customFormat="1" ht="12">
      <c r="A160" s="20" t="s">
        <v>91</v>
      </c>
      <c r="B160" s="20">
        <f>RANK(B159,B159:I159,0)</f>
        <v>2</v>
      </c>
      <c r="C160" s="20">
        <f>RANK(C159,B159:I159,0)</f>
        <v>1</v>
      </c>
      <c r="D160" s="20">
        <f>RANK(D159,B159:I159,0)</f>
        <v>3</v>
      </c>
      <c r="E160" s="20">
        <f>RANK(E159,B159:I159,0)</f>
        <v>5</v>
      </c>
      <c r="F160" s="20">
        <f>RANK(F159,B159:I159,0)</f>
        <v>4</v>
      </c>
      <c r="G160" s="20">
        <f>RANK(G159,B159:I159,0)</f>
        <v>6</v>
      </c>
      <c r="H160" s="20">
        <f>RANK(H159,B159:I159,0)</f>
        <v>7</v>
      </c>
      <c r="I160" s="20">
        <f>RANK(I159,B159:I159,0)</f>
        <v>8</v>
      </c>
    </row>
  </sheetData>
  <printOptions/>
  <pageMargins left="0.29" right="0.45" top="0.19" bottom="0.13" header="0.2" footer="0.15"/>
  <pageSetup horizontalDpi="300" verticalDpi="300" orientation="landscape" paperSize="9" r:id="rId1"/>
  <rowBreaks count="2" manualBreakCount="2">
    <brk id="46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33">
      <selection activeCell="K45" sqref="K45"/>
    </sheetView>
  </sheetViews>
  <sheetFormatPr defaultColWidth="11.421875" defaultRowHeight="12.75"/>
  <cols>
    <col min="1" max="1" width="11.7109375" style="3" customWidth="1"/>
    <col min="2" max="3" width="3.28125" style="3" customWidth="1"/>
    <col min="4" max="5" width="9.7109375" style="7" customWidth="1"/>
    <col min="6" max="6" width="6.7109375" style="3" customWidth="1"/>
    <col min="7" max="7" width="10.7109375" style="3" customWidth="1"/>
    <col min="8" max="9" width="7.7109375" style="3" customWidth="1"/>
    <col min="10" max="10" width="10.7109375" style="3" customWidth="1"/>
    <col min="11" max="13" width="14.7109375" style="3" customWidth="1"/>
    <col min="14" max="16384" width="11.421875" style="3" customWidth="1"/>
  </cols>
  <sheetData>
    <row r="1" spans="1:13" ht="36">
      <c r="A1" s="5" t="s">
        <v>55</v>
      </c>
      <c r="B1" s="5" t="s">
        <v>15</v>
      </c>
      <c r="C1" s="5" t="s">
        <v>16</v>
      </c>
      <c r="D1" s="6" t="s">
        <v>17</v>
      </c>
      <c r="E1" s="6" t="s">
        <v>18</v>
      </c>
      <c r="F1" s="5" t="s">
        <v>19</v>
      </c>
      <c r="G1" s="5" t="s">
        <v>26</v>
      </c>
      <c r="H1" s="5" t="s">
        <v>21</v>
      </c>
      <c r="I1" s="5" t="s">
        <v>22</v>
      </c>
      <c r="J1" s="5" t="s">
        <v>23</v>
      </c>
      <c r="K1" s="5" t="s">
        <v>82</v>
      </c>
      <c r="L1" s="5" t="s">
        <v>83</v>
      </c>
      <c r="M1" s="5" t="s">
        <v>84</v>
      </c>
    </row>
    <row r="2" spans="1:13" ht="12">
      <c r="A2" s="3" t="s">
        <v>0</v>
      </c>
      <c r="B2" s="3">
        <v>4</v>
      </c>
      <c r="C2" s="3">
        <v>1</v>
      </c>
      <c r="D2" s="7">
        <v>0.6</v>
      </c>
      <c r="E2" s="7">
        <v>0.6</v>
      </c>
      <c r="F2" s="3">
        <v>6</v>
      </c>
      <c r="G2" s="3" t="s">
        <v>54</v>
      </c>
      <c r="H2" s="3">
        <v>279</v>
      </c>
      <c r="I2" s="3">
        <v>3600</v>
      </c>
      <c r="J2" s="3">
        <v>3600</v>
      </c>
      <c r="K2" s="8">
        <f>(B2*10*SYNTHESE!B2*SYNTHESE!B2)+(10*F2*SYNTHESE!B2)+H2</f>
        <v>35777979</v>
      </c>
      <c r="L2" s="8">
        <f>K2-SYNTHESE!F2</f>
        <v>19149</v>
      </c>
      <c r="M2" s="8">
        <f>(L2*3600)+D2</f>
        <v>68936400.6</v>
      </c>
    </row>
    <row r="3" spans="1:13" ht="12">
      <c r="A3" s="3" t="s">
        <v>1</v>
      </c>
      <c r="B3" s="3">
        <v>2</v>
      </c>
      <c r="C3" s="3">
        <v>1</v>
      </c>
      <c r="D3" s="7">
        <v>0.8</v>
      </c>
      <c r="E3" s="7">
        <v>0.8</v>
      </c>
      <c r="F3" s="3">
        <v>18</v>
      </c>
      <c r="G3" s="3" t="s">
        <v>54</v>
      </c>
      <c r="H3" s="3">
        <v>248</v>
      </c>
      <c r="I3" s="3">
        <v>3600</v>
      </c>
      <c r="J3" s="3">
        <v>3600</v>
      </c>
      <c r="K3" s="8">
        <f>(B3*10*SYNTHESE!B3*SYNTHESE!B3)+(10*F3*SYNTHESE!B3)+H3</f>
        <v>40526888</v>
      </c>
      <c r="L3" s="8">
        <f>K3-SYNTHESE!F3</f>
        <v>156321</v>
      </c>
      <c r="M3" s="8">
        <f aca="true" t="shared" si="0" ref="M3:M41">(L3*3600)+D3</f>
        <v>562755600.8</v>
      </c>
    </row>
    <row r="4" spans="1:13" ht="12">
      <c r="A4" s="3" t="s">
        <v>2</v>
      </c>
      <c r="B4" s="3">
        <v>7</v>
      </c>
      <c r="C4" s="3">
        <v>1</v>
      </c>
      <c r="D4" s="7">
        <v>3.5</v>
      </c>
      <c r="E4" s="7">
        <v>3.5</v>
      </c>
      <c r="F4" s="3">
        <v>27</v>
      </c>
      <c r="G4" s="3">
        <v>3600</v>
      </c>
      <c r="H4" s="3">
        <v>1076</v>
      </c>
      <c r="I4" s="3">
        <v>3600</v>
      </c>
      <c r="J4" s="3">
        <v>3600</v>
      </c>
      <c r="K4" s="8">
        <f>(B4*10*SYNTHESE!B4*SYNTHESE!B4)+(10*F4*SYNTHESE!B4)+H4</f>
        <v>294729576</v>
      </c>
      <c r="L4" s="8">
        <f>K4-SYNTHESE!F4</f>
        <v>349440</v>
      </c>
      <c r="M4" s="8">
        <f t="shared" si="0"/>
        <v>1257984003.5</v>
      </c>
    </row>
    <row r="5" spans="1:13" ht="12">
      <c r="A5" s="3" t="s">
        <v>3</v>
      </c>
      <c r="B5" s="3">
        <v>1</v>
      </c>
      <c r="C5" s="3">
        <v>1</v>
      </c>
      <c r="D5" s="7">
        <v>0.7</v>
      </c>
      <c r="E5" s="7">
        <v>0.7</v>
      </c>
      <c r="F5" s="3">
        <v>164</v>
      </c>
      <c r="G5" s="3">
        <v>3600</v>
      </c>
      <c r="H5" s="3">
        <v>0</v>
      </c>
      <c r="I5" s="3">
        <v>3600</v>
      </c>
      <c r="J5" s="3">
        <v>3600</v>
      </c>
      <c r="K5" s="8">
        <f>(B5*10*SYNTHESE!B5*SYNTHESE!B5)+(10*F5*SYNTHESE!B5)+H5</f>
        <v>26927250</v>
      </c>
      <c r="L5" s="8">
        <f>K5-SYNTHESE!F5</f>
        <v>2279060</v>
      </c>
      <c r="M5" s="8">
        <f t="shared" si="0"/>
        <v>8204616000.7</v>
      </c>
    </row>
    <row r="6" spans="1:13" ht="12">
      <c r="A6" s="3" t="s">
        <v>4</v>
      </c>
      <c r="B6" s="3">
        <v>11</v>
      </c>
      <c r="C6" s="3">
        <v>1</v>
      </c>
      <c r="D6" s="7">
        <v>5.6</v>
      </c>
      <c r="E6" s="7">
        <v>5.6</v>
      </c>
      <c r="F6" s="3">
        <v>892</v>
      </c>
      <c r="G6" s="3">
        <v>3600</v>
      </c>
      <c r="H6" s="3">
        <v>12364</v>
      </c>
      <c r="I6" s="3">
        <v>3600</v>
      </c>
      <c r="J6" s="3">
        <v>3600</v>
      </c>
      <c r="K6" s="8">
        <f>(B6*10*SYNTHESE!B6*SYNTHESE!B6)+(10*F6*SYNTHESE!B6)+H6</f>
        <v>540757394</v>
      </c>
      <c r="L6" s="8">
        <f>K6-SYNTHESE!F6</f>
        <v>19409390</v>
      </c>
      <c r="M6" s="8">
        <f t="shared" si="0"/>
        <v>69873804005.6</v>
      </c>
    </row>
    <row r="7" spans="1:13" ht="12">
      <c r="A7" s="3" t="s">
        <v>5</v>
      </c>
      <c r="B7" s="3">
        <v>5</v>
      </c>
      <c r="C7" s="3">
        <v>1</v>
      </c>
      <c r="D7" s="7">
        <v>6.1</v>
      </c>
      <c r="E7" s="7">
        <v>6.1</v>
      </c>
      <c r="F7" s="3">
        <v>53</v>
      </c>
      <c r="G7" s="3">
        <v>3600</v>
      </c>
      <c r="H7" s="3">
        <v>1029</v>
      </c>
      <c r="I7" s="3">
        <v>3600</v>
      </c>
      <c r="J7" s="3">
        <v>3600</v>
      </c>
      <c r="K7" s="8">
        <f>(B7*10*SYNTHESE!B7*SYNTHESE!B7)+(10*F7*SYNTHESE!B7)+H7</f>
        <v>467659569</v>
      </c>
      <c r="L7" s="8">
        <f>K7-SYNTHESE!F7</f>
        <v>1252649</v>
      </c>
      <c r="M7" s="8">
        <f t="shared" si="0"/>
        <v>4509536406.1</v>
      </c>
    </row>
    <row r="8" spans="1:13" ht="12">
      <c r="A8" s="3" t="s">
        <v>6</v>
      </c>
      <c r="B8" s="3">
        <v>9</v>
      </c>
      <c r="C8" s="3">
        <v>1</v>
      </c>
      <c r="D8" s="7">
        <v>1038</v>
      </c>
      <c r="E8" s="7">
        <v>1038</v>
      </c>
      <c r="F8" s="3">
        <v>132</v>
      </c>
      <c r="G8" s="3">
        <v>3600</v>
      </c>
      <c r="H8" s="3">
        <v>4419</v>
      </c>
      <c r="I8" s="3">
        <v>3600</v>
      </c>
      <c r="J8" s="3">
        <v>3600</v>
      </c>
      <c r="K8" s="8">
        <f>(B8*10*SYNTHESE!B8*SYNTHESE!B8)+(10*F8*SYNTHESE!B8)+H8</f>
        <v>1606809339</v>
      </c>
      <c r="L8" s="8">
        <f>K8-SYNTHESE!F8</f>
        <v>5487462</v>
      </c>
      <c r="M8" s="8">
        <f t="shared" si="0"/>
        <v>19754864238</v>
      </c>
    </row>
    <row r="9" spans="1:13" ht="12">
      <c r="A9" s="3" t="s">
        <v>7</v>
      </c>
      <c r="B9" s="3">
        <v>5</v>
      </c>
      <c r="C9" s="3">
        <v>1</v>
      </c>
      <c r="D9" s="7">
        <v>7.9</v>
      </c>
      <c r="E9" s="7">
        <v>7.9</v>
      </c>
      <c r="F9" s="3">
        <v>53</v>
      </c>
      <c r="G9" s="3">
        <v>3600</v>
      </c>
      <c r="H9" s="3">
        <v>1359</v>
      </c>
      <c r="I9" s="3">
        <v>3600</v>
      </c>
      <c r="J9" s="3">
        <v>3600</v>
      </c>
      <c r="K9" s="8">
        <f>(B9*10*SYNTHESE!B9*SYNTHESE!B9)+(10*F9*SYNTHESE!B9)+H9</f>
        <v>542291199</v>
      </c>
      <c r="L9" s="8">
        <f>K9-SYNTHESE!F9</f>
        <v>1217767</v>
      </c>
      <c r="M9" s="8">
        <f t="shared" si="0"/>
        <v>4383961207.9</v>
      </c>
    </row>
    <row r="10" spans="1:13" ht="12">
      <c r="A10" s="3" t="s">
        <v>8</v>
      </c>
      <c r="B10" s="3">
        <v>3</v>
      </c>
      <c r="C10" s="3">
        <v>1</v>
      </c>
      <c r="D10" s="7">
        <v>9.3</v>
      </c>
      <c r="E10" s="7">
        <v>9.3</v>
      </c>
      <c r="F10" s="3">
        <v>63</v>
      </c>
      <c r="G10" s="3">
        <v>3600</v>
      </c>
      <c r="H10" s="3">
        <v>937</v>
      </c>
      <c r="I10" s="3">
        <v>3600</v>
      </c>
      <c r="J10" s="3">
        <v>3600</v>
      </c>
      <c r="K10" s="8">
        <f>(B10*10*SYNTHESE!B10*SYNTHESE!B10)+(10*F10*SYNTHESE!B10)+H10</f>
        <v>525549937</v>
      </c>
      <c r="L10" s="8">
        <f>K10-SYNTHESE!F10</f>
        <v>1462073</v>
      </c>
      <c r="M10" s="8">
        <f t="shared" si="0"/>
        <v>5263462809.3</v>
      </c>
    </row>
    <row r="11" spans="1:13" ht="12">
      <c r="A11" s="3" t="s">
        <v>9</v>
      </c>
      <c r="B11" s="3">
        <v>6</v>
      </c>
      <c r="C11" s="3">
        <v>1</v>
      </c>
      <c r="D11" s="7">
        <v>134</v>
      </c>
      <c r="E11" s="7">
        <v>134</v>
      </c>
      <c r="F11" s="3">
        <v>82</v>
      </c>
      <c r="G11" s="3">
        <v>3600</v>
      </c>
      <c r="H11" s="3">
        <v>2365</v>
      </c>
      <c r="I11" s="3">
        <v>3600</v>
      </c>
      <c r="J11" s="3">
        <v>3600</v>
      </c>
      <c r="K11" s="8">
        <f>(B11*10*SYNTHESE!B11*SYNTHESE!B11)+(10*F11*SYNTHESE!B11)+H11</f>
        <v>1696122565</v>
      </c>
      <c r="L11" s="8">
        <f>K11-SYNTHESE!F11</f>
        <v>3400554</v>
      </c>
      <c r="M11" s="8">
        <f t="shared" si="0"/>
        <v>12241994534</v>
      </c>
    </row>
    <row r="12" spans="1:13" ht="12">
      <c r="A12" s="3" t="s">
        <v>10</v>
      </c>
      <c r="B12" s="3">
        <v>8</v>
      </c>
      <c r="C12" s="3">
        <v>1</v>
      </c>
      <c r="D12" s="7">
        <v>202</v>
      </c>
      <c r="E12" s="7">
        <v>202</v>
      </c>
      <c r="F12" s="3">
        <v>119</v>
      </c>
      <c r="G12" s="3">
        <v>3600</v>
      </c>
      <c r="H12" s="3">
        <v>5206</v>
      </c>
      <c r="I12" s="3">
        <v>3600</v>
      </c>
      <c r="J12" s="3">
        <v>3600</v>
      </c>
      <c r="K12" s="8">
        <f>(B12*10*SYNTHESE!B12*SYNTHESE!B12)+(10*F12*SYNTHESE!B12)+H12</f>
        <v>3958665656</v>
      </c>
      <c r="L12" s="8">
        <f>K12-SYNTHESE!F12</f>
        <v>7805001</v>
      </c>
      <c r="M12" s="8">
        <f t="shared" si="0"/>
        <v>28098003802</v>
      </c>
    </row>
    <row r="13" spans="1:13" ht="12">
      <c r="A13" s="3" t="s">
        <v>11</v>
      </c>
      <c r="B13" s="3">
        <v>7</v>
      </c>
      <c r="C13" s="3">
        <v>0</v>
      </c>
      <c r="D13" s="7">
        <v>368</v>
      </c>
      <c r="F13" s="3">
        <v>180</v>
      </c>
      <c r="G13" s="3">
        <v>3600</v>
      </c>
      <c r="H13" s="3">
        <v>6538</v>
      </c>
      <c r="I13" s="3">
        <v>3600</v>
      </c>
      <c r="J13" s="3">
        <v>3600</v>
      </c>
      <c r="K13" s="8">
        <f>(B13*10*SYNTHESE!B13*SYNTHESE!B13)+(10*F13*SYNTHESE!B13)+H13</f>
        <v>10051215538</v>
      </c>
      <c r="L13" s="8">
        <f>K13-SYNTHESE!F13</f>
        <v>7185238417</v>
      </c>
      <c r="M13" s="8">
        <f t="shared" si="0"/>
        <v>25866858301568</v>
      </c>
    </row>
    <row r="14" spans="1:13" ht="12">
      <c r="A14" s="3" t="s">
        <v>12</v>
      </c>
      <c r="B14" s="3">
        <v>7</v>
      </c>
      <c r="C14" s="3">
        <v>0</v>
      </c>
      <c r="D14" s="7">
        <v>254</v>
      </c>
      <c r="F14" s="3">
        <v>229</v>
      </c>
      <c r="G14" s="3">
        <v>3600</v>
      </c>
      <c r="H14" s="3">
        <v>7503</v>
      </c>
      <c r="I14" s="3">
        <v>3600</v>
      </c>
      <c r="J14" s="3">
        <v>3600</v>
      </c>
      <c r="K14" s="8">
        <f>(B14*10*SYNTHESE!B14*SYNTHESE!B14)+(10*F14*SYNTHESE!B14)+H14</f>
        <v>10078908803</v>
      </c>
      <c r="L14" s="8">
        <f>K14-SYNTHESE!F14</f>
        <v>5765987277</v>
      </c>
      <c r="M14" s="8">
        <f t="shared" si="0"/>
        <v>20757554197454</v>
      </c>
    </row>
    <row r="15" spans="1:13" ht="12">
      <c r="A15" s="3" t="s">
        <v>13</v>
      </c>
      <c r="B15" s="3">
        <v>8</v>
      </c>
      <c r="C15" s="3">
        <v>0</v>
      </c>
      <c r="D15" s="7">
        <v>987</v>
      </c>
      <c r="F15" s="3">
        <v>18</v>
      </c>
      <c r="G15" s="3">
        <v>3801</v>
      </c>
      <c r="H15" s="3">
        <v>10661</v>
      </c>
      <c r="I15" s="3">
        <v>3801</v>
      </c>
      <c r="J15" s="3">
        <v>3801</v>
      </c>
      <c r="K15" s="8">
        <f>(B15*10*SYNTHESE!B15*SYNTHESE!B15)+(10*F15*SYNTHESE!B15)+H15</f>
        <v>29362710841</v>
      </c>
      <c r="L15" s="8">
        <f>K15-SYNTHESE!F15</f>
        <v>14678678635</v>
      </c>
      <c r="M15" s="8">
        <f t="shared" si="0"/>
        <v>52843243086987</v>
      </c>
    </row>
    <row r="16" spans="1:13" ht="12">
      <c r="A16" s="3" t="s">
        <v>14</v>
      </c>
      <c r="B16" s="3">
        <v>7</v>
      </c>
      <c r="C16" s="3">
        <v>0</v>
      </c>
      <c r="D16" s="7">
        <v>548</v>
      </c>
      <c r="F16" s="3">
        <v>333</v>
      </c>
      <c r="G16" s="3">
        <v>3600</v>
      </c>
      <c r="H16" s="3">
        <v>9988</v>
      </c>
      <c r="I16" s="3">
        <v>3600</v>
      </c>
      <c r="J16" s="3">
        <v>3600</v>
      </c>
      <c r="K16" s="8">
        <f>(B16*10*SYNTHESE!B16*SYNTHESE!B16)+(10*F16*SYNTHESE!B16)+H16</f>
        <v>16366539328</v>
      </c>
      <c r="L16" s="8">
        <f>K16-SYNTHESE!F16</f>
        <v>4710184683</v>
      </c>
      <c r="M16" s="8">
        <f t="shared" si="0"/>
        <v>16956664859348</v>
      </c>
    </row>
    <row r="17" spans="1:13" ht="12">
      <c r="A17" s="3" t="s">
        <v>32</v>
      </c>
      <c r="B17" s="3">
        <v>11</v>
      </c>
      <c r="C17" s="3">
        <v>1</v>
      </c>
      <c r="D17" s="7">
        <v>3.7</v>
      </c>
      <c r="E17" s="7">
        <v>3.7</v>
      </c>
      <c r="F17" s="3">
        <v>572</v>
      </c>
      <c r="G17" s="3">
        <v>3600</v>
      </c>
      <c r="H17" s="3">
        <v>5779</v>
      </c>
      <c r="I17" s="3">
        <v>3600</v>
      </c>
      <c r="J17" s="3">
        <v>3600</v>
      </c>
      <c r="K17" s="8">
        <f>(B17*10*SYNTHESE!B17*SYNTHESE!B17)+(10*F17*SYNTHESE!B17)+H17</f>
        <v>382536169</v>
      </c>
      <c r="L17" s="8">
        <f>K17-SYNTHESE!F17</f>
        <v>10432853</v>
      </c>
      <c r="M17" s="8">
        <f t="shared" si="0"/>
        <v>37558270803.7</v>
      </c>
    </row>
    <row r="18" spans="1:13" ht="12">
      <c r="A18" s="3" t="s">
        <v>33</v>
      </c>
      <c r="B18" s="3">
        <v>4</v>
      </c>
      <c r="C18" s="3">
        <v>1</v>
      </c>
      <c r="D18" s="7">
        <v>1.6</v>
      </c>
      <c r="E18" s="7">
        <v>1.6</v>
      </c>
      <c r="F18" s="3">
        <v>4</v>
      </c>
      <c r="G18" s="3">
        <v>3600</v>
      </c>
      <c r="H18" s="3">
        <v>36</v>
      </c>
      <c r="I18" s="3">
        <v>3600</v>
      </c>
      <c r="J18" s="3">
        <v>3600</v>
      </c>
      <c r="K18" s="8">
        <f>(B18*10*SYNTHESE!B18*SYNTHESE!B18)+(10*F18*SYNTHESE!B18)+H18</f>
        <v>130971636</v>
      </c>
      <c r="L18" s="8">
        <f>K18-SYNTHESE!F18</f>
        <v>2</v>
      </c>
      <c r="M18" s="8">
        <f t="shared" si="0"/>
        <v>7201.6</v>
      </c>
    </row>
    <row r="19" spans="1:13" ht="12">
      <c r="A19" s="3" t="s">
        <v>34</v>
      </c>
      <c r="B19" s="3">
        <v>8</v>
      </c>
      <c r="C19" s="3">
        <v>1</v>
      </c>
      <c r="D19" s="7">
        <v>2</v>
      </c>
      <c r="E19" s="7">
        <v>2</v>
      </c>
      <c r="F19" s="3">
        <v>4</v>
      </c>
      <c r="G19" s="3">
        <v>3600</v>
      </c>
      <c r="H19" s="3">
        <v>55</v>
      </c>
      <c r="I19" s="3">
        <v>3600</v>
      </c>
      <c r="J19" s="3">
        <v>3600</v>
      </c>
      <c r="K19" s="8">
        <f>(B19*10*SYNTHESE!B19*SYNTHESE!B19)+(10*F19*SYNTHESE!B19)+H19</f>
        <v>162507055</v>
      </c>
      <c r="L19" s="8">
        <f>K19-SYNTHESE!F19</f>
        <v>0</v>
      </c>
      <c r="M19" s="8">
        <f t="shared" si="0"/>
        <v>2</v>
      </c>
    </row>
    <row r="20" spans="1:13" ht="12">
      <c r="A20" s="3" t="s">
        <v>35</v>
      </c>
      <c r="B20" s="3">
        <v>6</v>
      </c>
      <c r="C20" s="3">
        <v>1</v>
      </c>
      <c r="D20" s="7">
        <v>5.1</v>
      </c>
      <c r="E20" s="7">
        <v>5.1</v>
      </c>
      <c r="F20" s="3">
        <v>3</v>
      </c>
      <c r="G20" s="3">
        <v>3600</v>
      </c>
      <c r="H20" s="3">
        <v>79</v>
      </c>
      <c r="I20" s="3">
        <v>3600</v>
      </c>
      <c r="J20" s="3">
        <v>3600</v>
      </c>
      <c r="K20" s="8">
        <f>(B20*10*SYNTHESE!B20*SYNTHESE!B20)+(10*F20*SYNTHESE!B20)+H20</f>
        <v>456807709</v>
      </c>
      <c r="L20" s="8">
        <f>K20-SYNTHESE!F20</f>
        <v>27618</v>
      </c>
      <c r="M20" s="8">
        <f t="shared" si="0"/>
        <v>99424805.1</v>
      </c>
    </row>
    <row r="21" spans="1:13" ht="12">
      <c r="A21" s="3" t="s">
        <v>48</v>
      </c>
      <c r="B21" s="3">
        <v>10</v>
      </c>
      <c r="C21" s="3">
        <v>1</v>
      </c>
      <c r="D21" s="7">
        <v>5.5</v>
      </c>
      <c r="E21" s="7">
        <v>5.5</v>
      </c>
      <c r="F21" s="3">
        <v>6</v>
      </c>
      <c r="G21" s="3">
        <v>3600</v>
      </c>
      <c r="H21" s="3">
        <v>145</v>
      </c>
      <c r="I21" s="3">
        <v>3600</v>
      </c>
      <c r="J21" s="3">
        <v>3600</v>
      </c>
      <c r="K21" s="8">
        <f>(B21*10*SYNTHESE!B21*SYNTHESE!B21)+(10*F21*SYNTHESE!B21)+H21</f>
        <v>506385145</v>
      </c>
      <c r="L21" s="8">
        <f>K21-SYNTHESE!F21</f>
        <v>22548</v>
      </c>
      <c r="M21" s="8">
        <f t="shared" si="0"/>
        <v>81172805.5</v>
      </c>
    </row>
    <row r="22" spans="1:13" ht="12">
      <c r="A22" s="3" t="s">
        <v>37</v>
      </c>
      <c r="B22" s="3">
        <v>4</v>
      </c>
      <c r="C22" s="3">
        <v>1</v>
      </c>
      <c r="D22" s="7">
        <v>1</v>
      </c>
      <c r="E22" s="7">
        <v>1</v>
      </c>
      <c r="F22" s="3">
        <v>2</v>
      </c>
      <c r="G22" s="3">
        <v>3600</v>
      </c>
      <c r="H22" s="3">
        <v>12</v>
      </c>
      <c r="I22" s="3">
        <v>3600</v>
      </c>
      <c r="J22" s="3">
        <v>3600</v>
      </c>
      <c r="K22" s="8">
        <f>(B22*10*SYNTHESE!B22*SYNTHESE!B22)+(10*F22*SYNTHESE!B22)+H22</f>
        <v>63832032</v>
      </c>
      <c r="L22" s="8">
        <f>K22-SYNTHESE!F22</f>
        <v>2</v>
      </c>
      <c r="M22" s="8">
        <f t="shared" si="0"/>
        <v>7201</v>
      </c>
    </row>
    <row r="23" spans="1:13" ht="12">
      <c r="A23" s="3" t="s">
        <v>38</v>
      </c>
      <c r="B23" s="3">
        <v>7</v>
      </c>
      <c r="C23" s="3">
        <v>1</v>
      </c>
      <c r="D23" s="7">
        <v>387</v>
      </c>
      <c r="E23" s="7">
        <v>387</v>
      </c>
      <c r="F23" s="3">
        <v>16</v>
      </c>
      <c r="G23" s="3">
        <v>3604</v>
      </c>
      <c r="H23" s="3">
        <v>356</v>
      </c>
      <c r="I23" s="3">
        <v>3604</v>
      </c>
      <c r="J23" s="3">
        <v>3604</v>
      </c>
      <c r="K23" s="8">
        <f>(B23*10*SYNTHESE!B23*SYNTHESE!B23)+(10*F23*SYNTHESE!B23)+H23</f>
        <v>16016014106</v>
      </c>
      <c r="L23" s="8">
        <f>K23-SYNTHESE!F23</f>
        <v>151419</v>
      </c>
      <c r="M23" s="8">
        <f t="shared" si="0"/>
        <v>545108787</v>
      </c>
    </row>
    <row r="24" spans="1:13" ht="12">
      <c r="A24" s="3" t="s">
        <v>39</v>
      </c>
      <c r="B24" s="3">
        <v>9</v>
      </c>
      <c r="C24" s="3">
        <v>1</v>
      </c>
      <c r="D24" s="7">
        <v>1837</v>
      </c>
      <c r="E24" s="7">
        <v>1837</v>
      </c>
      <c r="F24" s="3">
        <v>17</v>
      </c>
      <c r="G24" s="3">
        <v>3603</v>
      </c>
      <c r="H24" s="3">
        <v>197</v>
      </c>
      <c r="I24" s="3">
        <v>3603</v>
      </c>
      <c r="J24" s="3">
        <v>3603</v>
      </c>
      <c r="K24" s="8">
        <f>(B24*10*SYNTHESE!B24*SYNTHESE!B24)+(10*F24*SYNTHESE!B24)+H24</f>
        <v>84415362697</v>
      </c>
      <c r="L24" s="8">
        <f>K24-SYNTHESE!F24</f>
        <v>306260</v>
      </c>
      <c r="M24" s="8">
        <f t="shared" si="0"/>
        <v>1102537837</v>
      </c>
    </row>
    <row r="25" spans="1:13" ht="12">
      <c r="A25" s="3" t="s">
        <v>40</v>
      </c>
      <c r="B25" s="3">
        <v>7</v>
      </c>
      <c r="C25" s="3">
        <v>1</v>
      </c>
      <c r="D25" s="7">
        <v>266</v>
      </c>
      <c r="E25" s="7">
        <v>266</v>
      </c>
      <c r="F25" s="3">
        <v>7</v>
      </c>
      <c r="G25" s="3">
        <v>3601</v>
      </c>
      <c r="H25" s="3">
        <v>90</v>
      </c>
      <c r="I25" s="3">
        <v>3601</v>
      </c>
      <c r="J25" s="3">
        <v>3601</v>
      </c>
      <c r="K25" s="8">
        <f>(B25*10*SYNTHESE!B25*SYNTHESE!B25)+(10*F25*SYNTHESE!B25)+H25</f>
        <v>10854533010</v>
      </c>
      <c r="L25" s="8">
        <f>K25-SYNTHESE!F25</f>
        <v>124539</v>
      </c>
      <c r="M25" s="8">
        <f t="shared" si="0"/>
        <v>448340666</v>
      </c>
    </row>
    <row r="26" spans="1:13" ht="12">
      <c r="A26" s="3" t="s">
        <v>41</v>
      </c>
      <c r="B26" s="3">
        <v>3</v>
      </c>
      <c r="C26" s="3">
        <v>1</v>
      </c>
      <c r="D26" s="7">
        <v>47</v>
      </c>
      <c r="E26" s="7">
        <v>47</v>
      </c>
      <c r="F26" s="3">
        <v>7</v>
      </c>
      <c r="G26" s="3">
        <v>3600</v>
      </c>
      <c r="H26" s="7">
        <v>33</v>
      </c>
      <c r="I26" s="3">
        <v>3600</v>
      </c>
      <c r="J26" s="3">
        <v>3600</v>
      </c>
      <c r="K26" s="8">
        <f>(B26*10*SYNTHESE!B26*SYNTHESE!B26)+(10*F26*SYNTHESE!B26)+H26</f>
        <v>1469230093</v>
      </c>
      <c r="L26" s="8">
        <f>K26-SYNTHESE!F26</f>
        <v>1</v>
      </c>
      <c r="M26" s="8">
        <f t="shared" si="0"/>
        <v>3647</v>
      </c>
    </row>
    <row r="27" spans="1:13" ht="12">
      <c r="A27" s="3" t="s">
        <v>42</v>
      </c>
      <c r="B27" s="3">
        <v>7</v>
      </c>
      <c r="C27" s="3">
        <v>1</v>
      </c>
      <c r="D27" s="7">
        <v>239</v>
      </c>
      <c r="E27" s="7">
        <v>239</v>
      </c>
      <c r="F27" s="3">
        <v>10</v>
      </c>
      <c r="G27" s="3">
        <v>3602</v>
      </c>
      <c r="H27" s="3">
        <v>81</v>
      </c>
      <c r="I27" s="3">
        <v>3602</v>
      </c>
      <c r="J27" s="3">
        <v>3602</v>
      </c>
      <c r="K27" s="8">
        <f>(B27*10*SYNTHESE!B27*SYNTHESE!B27)+(10*F27*SYNTHESE!B27)+H27</f>
        <v>9245773761</v>
      </c>
      <c r="L27" s="8">
        <f>K27-SYNTHESE!F27</f>
        <v>114927</v>
      </c>
      <c r="M27" s="8">
        <f t="shared" si="0"/>
        <v>413737439</v>
      </c>
    </row>
    <row r="28" spans="1:13" ht="12">
      <c r="A28" s="3" t="s">
        <v>43</v>
      </c>
      <c r="B28" s="3">
        <v>5</v>
      </c>
      <c r="C28" s="3">
        <v>1</v>
      </c>
      <c r="D28" s="7">
        <v>41</v>
      </c>
      <c r="E28" s="7">
        <v>41</v>
      </c>
      <c r="F28" s="3">
        <v>7</v>
      </c>
      <c r="G28" s="3">
        <v>3600</v>
      </c>
      <c r="H28" s="3">
        <v>46</v>
      </c>
      <c r="I28" s="3">
        <v>3600</v>
      </c>
      <c r="J28" s="3">
        <v>3600</v>
      </c>
      <c r="K28" s="8">
        <f>(B28*10*SYNTHESE!B28*SYNTHESE!B28)+(10*F28*SYNTHESE!B28)+H28</f>
        <v>1083777146</v>
      </c>
      <c r="L28" s="8">
        <f>K28-SYNTHESE!F28</f>
        <v>139676</v>
      </c>
      <c r="M28" s="8">
        <f t="shared" si="0"/>
        <v>502833641</v>
      </c>
    </row>
    <row r="29" spans="1:13" ht="12">
      <c r="A29" s="3" t="s">
        <v>44</v>
      </c>
      <c r="B29" s="3">
        <v>3</v>
      </c>
      <c r="C29" s="3">
        <v>1</v>
      </c>
      <c r="D29" s="7">
        <v>152</v>
      </c>
      <c r="E29" s="7">
        <v>152</v>
      </c>
      <c r="F29" s="3">
        <v>32</v>
      </c>
      <c r="G29" s="3">
        <v>3603</v>
      </c>
      <c r="H29" s="3">
        <v>129</v>
      </c>
      <c r="I29" s="3">
        <v>3603</v>
      </c>
      <c r="J29" s="3">
        <v>3603</v>
      </c>
      <c r="K29" s="8">
        <f>(B29*10*SYNTHESE!B29*SYNTHESE!B29)+(10*F29*SYNTHESE!B29)+H29</f>
        <v>3325373359</v>
      </c>
      <c r="L29" s="8">
        <f>K29-SYNTHESE!F29</f>
        <v>1999467</v>
      </c>
      <c r="M29" s="8">
        <f t="shared" si="0"/>
        <v>7198081352</v>
      </c>
    </row>
    <row r="30" spans="1:13" ht="12">
      <c r="A30" s="3" t="s">
        <v>45</v>
      </c>
      <c r="B30" s="3">
        <v>6</v>
      </c>
      <c r="C30" s="3">
        <v>1</v>
      </c>
      <c r="D30" s="7">
        <v>1031</v>
      </c>
      <c r="E30" s="7">
        <v>1031</v>
      </c>
      <c r="F30" s="3">
        <v>28</v>
      </c>
      <c r="G30" s="3">
        <v>3606</v>
      </c>
      <c r="H30" s="3">
        <v>351</v>
      </c>
      <c r="I30" s="3">
        <v>3606</v>
      </c>
      <c r="J30" s="3">
        <v>3606</v>
      </c>
      <c r="K30" s="8">
        <f>(B30*10*SYNTHESE!B30*SYNTHESE!B30)+(10*F30*SYNTHESE!B30)+H30</f>
        <v>40933174451</v>
      </c>
      <c r="L30" s="8">
        <f>K30-SYNTHESE!F30</f>
        <v>783649</v>
      </c>
      <c r="M30" s="8">
        <f t="shared" si="0"/>
        <v>2821137431</v>
      </c>
    </row>
    <row r="31" spans="1:13" ht="12">
      <c r="A31" s="3" t="s">
        <v>46</v>
      </c>
      <c r="B31" s="3">
        <v>7</v>
      </c>
      <c r="C31" s="3">
        <v>1</v>
      </c>
      <c r="D31" s="7">
        <v>1618</v>
      </c>
      <c r="E31" s="7">
        <v>1618</v>
      </c>
      <c r="F31" s="3">
        <v>17</v>
      </c>
      <c r="G31" s="3">
        <v>3602</v>
      </c>
      <c r="H31" s="3">
        <v>602</v>
      </c>
      <c r="I31" s="3">
        <v>3602</v>
      </c>
      <c r="J31" s="3">
        <v>3602</v>
      </c>
      <c r="K31" s="8">
        <f>(B31*10*SYNTHESE!B31*SYNTHESE!B31)+(10*F31*SYNTHESE!B31)+H31</f>
        <v>62598342742</v>
      </c>
      <c r="L31" s="8">
        <f>K31-SYNTHESE!F31</f>
        <v>1196574</v>
      </c>
      <c r="M31" s="8">
        <f t="shared" si="0"/>
        <v>4307668018</v>
      </c>
    </row>
    <row r="32" spans="1:13" ht="12">
      <c r="A32" s="3" t="s">
        <v>69</v>
      </c>
      <c r="B32" s="3">
        <v>5</v>
      </c>
      <c r="C32" s="3">
        <v>1</v>
      </c>
      <c r="D32" s="7">
        <v>5</v>
      </c>
      <c r="E32" s="7">
        <v>5</v>
      </c>
      <c r="F32" s="3">
        <v>161</v>
      </c>
      <c r="G32" s="3">
        <v>10</v>
      </c>
      <c r="H32" s="3">
        <v>2131</v>
      </c>
      <c r="I32" s="3">
        <v>10</v>
      </c>
      <c r="J32" s="3">
        <v>10</v>
      </c>
      <c r="K32" s="8">
        <f>(B32*10*SYNTHESE!B32*SYNTHESE!B32)+(10*F32*SYNTHESE!B32)+H32</f>
        <v>94534171</v>
      </c>
      <c r="L32" s="8">
        <f>K32-SYNTHESE!F32</f>
        <v>2134581</v>
      </c>
      <c r="M32" s="8">
        <f t="shared" si="0"/>
        <v>7684491605</v>
      </c>
    </row>
    <row r="33" spans="1:13" ht="12">
      <c r="A33" s="3" t="s">
        <v>70</v>
      </c>
      <c r="B33" s="3">
        <v>6</v>
      </c>
      <c r="C33" s="3">
        <v>1</v>
      </c>
      <c r="D33" s="7">
        <v>62</v>
      </c>
      <c r="E33" s="7">
        <v>62</v>
      </c>
      <c r="F33" s="3">
        <v>16</v>
      </c>
      <c r="G33" s="3">
        <v>62</v>
      </c>
      <c r="H33" s="3">
        <v>388</v>
      </c>
      <c r="I33" s="3">
        <v>62</v>
      </c>
      <c r="J33" s="3">
        <v>62</v>
      </c>
      <c r="K33" s="8">
        <f>(B33*10*SYNTHESE!B33*SYNTHESE!B33)+(10*F33*SYNTHESE!B33)+H33</f>
        <v>1185659588</v>
      </c>
      <c r="L33" s="8">
        <f>K33-SYNTHESE!F33</f>
        <v>533631</v>
      </c>
      <c r="M33" s="8">
        <f t="shared" si="0"/>
        <v>1921071662</v>
      </c>
    </row>
    <row r="34" spans="1:13" ht="12">
      <c r="A34" s="3" t="s">
        <v>71</v>
      </c>
      <c r="B34" s="3">
        <v>5</v>
      </c>
      <c r="C34" s="3">
        <v>1</v>
      </c>
      <c r="D34" s="7">
        <v>27</v>
      </c>
      <c r="E34" s="7">
        <v>27</v>
      </c>
      <c r="F34" s="3">
        <v>16</v>
      </c>
      <c r="G34" s="3">
        <v>27</v>
      </c>
      <c r="H34" s="3">
        <v>332</v>
      </c>
      <c r="I34" s="3">
        <v>27</v>
      </c>
      <c r="J34" s="3">
        <v>27</v>
      </c>
      <c r="K34" s="8">
        <f>(B34*10*SYNTHESE!B34*SYNTHESE!B34)+(10*F34*SYNTHESE!B34)+H34</f>
        <v>821989262</v>
      </c>
      <c r="L34" s="8">
        <f>K34-SYNTHESE!F34</f>
        <v>365052</v>
      </c>
      <c r="M34" s="8">
        <f t="shared" si="0"/>
        <v>1314187227</v>
      </c>
    </row>
    <row r="35" spans="1:13" ht="12">
      <c r="A35" s="3" t="s">
        <v>72</v>
      </c>
      <c r="B35" s="3">
        <v>4</v>
      </c>
      <c r="C35" s="3">
        <v>1</v>
      </c>
      <c r="D35" s="7">
        <v>22</v>
      </c>
      <c r="E35" s="7">
        <v>22</v>
      </c>
      <c r="F35" s="3">
        <v>35</v>
      </c>
      <c r="G35" s="3">
        <v>22</v>
      </c>
      <c r="H35" s="3">
        <v>767</v>
      </c>
      <c r="I35" s="3">
        <v>22</v>
      </c>
      <c r="J35" s="3">
        <v>22</v>
      </c>
      <c r="K35" s="8">
        <f>(B35*10*SYNTHESE!B35*SYNTHESE!B35)+(10*F35*SYNTHESE!B35)+H35</f>
        <v>646536607</v>
      </c>
      <c r="L35" s="8">
        <f>K35-SYNTHESE!F35</f>
        <v>1326003</v>
      </c>
      <c r="M35" s="8">
        <f t="shared" si="0"/>
        <v>4773610822</v>
      </c>
    </row>
    <row r="36" spans="1:13" ht="12">
      <c r="A36" s="3" t="s">
        <v>73</v>
      </c>
      <c r="B36" s="3">
        <v>6</v>
      </c>
      <c r="C36" s="3">
        <v>1</v>
      </c>
      <c r="D36" s="7">
        <v>233</v>
      </c>
      <c r="E36" s="7">
        <v>233</v>
      </c>
      <c r="F36" s="3">
        <v>74</v>
      </c>
      <c r="G36" s="3">
        <v>233</v>
      </c>
      <c r="H36" s="3">
        <v>1919</v>
      </c>
      <c r="I36" s="3">
        <v>233</v>
      </c>
      <c r="J36" s="3">
        <v>233</v>
      </c>
      <c r="K36" s="8">
        <f>(B36*10*SYNTHESE!B36*SYNTHESE!B36)+(10*F36*SYNTHESE!B36)+H36</f>
        <v>6427556639</v>
      </c>
      <c r="L36" s="8">
        <f>K36-SYNTHESE!F36</f>
        <v>6932293</v>
      </c>
      <c r="M36" s="8">
        <f t="shared" si="0"/>
        <v>24956255033</v>
      </c>
    </row>
    <row r="37" spans="1:13" ht="12">
      <c r="A37" s="3" t="s">
        <v>74</v>
      </c>
      <c r="B37" s="3">
        <v>9</v>
      </c>
      <c r="C37" s="3">
        <v>0</v>
      </c>
      <c r="D37" s="7">
        <v>152</v>
      </c>
      <c r="F37" s="3">
        <v>3</v>
      </c>
      <c r="G37" s="3">
        <v>410</v>
      </c>
      <c r="H37" s="3">
        <v>2478</v>
      </c>
      <c r="I37" s="3">
        <v>410</v>
      </c>
      <c r="J37" s="3">
        <v>410</v>
      </c>
      <c r="K37" s="8">
        <f>(B37*10*SYNTHESE!B37*SYNTHESE!B37)+(10*F37*SYNTHESE!B37)+H37</f>
        <v>6553346478</v>
      </c>
      <c r="L37" s="8">
        <f>K37-SYNTHESE!F37</f>
        <v>1455817429</v>
      </c>
      <c r="M37" s="8">
        <f t="shared" si="0"/>
        <v>5240942744552</v>
      </c>
    </row>
    <row r="38" spans="1:13" ht="12">
      <c r="A38" s="3" t="s">
        <v>75</v>
      </c>
      <c r="B38" s="3">
        <v>5</v>
      </c>
      <c r="C38" s="3">
        <v>1</v>
      </c>
      <c r="D38" s="7">
        <v>651</v>
      </c>
      <c r="E38" s="7">
        <v>651</v>
      </c>
      <c r="F38" s="3">
        <v>56</v>
      </c>
      <c r="G38" s="3">
        <v>651</v>
      </c>
      <c r="H38" s="3">
        <v>1745</v>
      </c>
      <c r="I38" s="3">
        <v>651</v>
      </c>
      <c r="J38" s="3">
        <v>651</v>
      </c>
      <c r="K38" s="8">
        <f>(B38*10*SYNTHESE!B38*SYNTHESE!B38)+(10*F38*SYNTHESE!B38)+H38</f>
        <v>35531382065</v>
      </c>
      <c r="L38" s="8">
        <f>K38-SYNTHESE!F38</f>
        <v>13327647</v>
      </c>
      <c r="M38" s="8">
        <f t="shared" si="0"/>
        <v>47979529851</v>
      </c>
    </row>
    <row r="39" spans="1:13" ht="12">
      <c r="A39" s="3" t="s">
        <v>76</v>
      </c>
      <c r="B39" s="3">
        <v>3</v>
      </c>
      <c r="C39" s="3">
        <v>1</v>
      </c>
      <c r="D39" s="7">
        <v>816</v>
      </c>
      <c r="E39" s="7">
        <v>816</v>
      </c>
      <c r="F39" s="3">
        <v>39</v>
      </c>
      <c r="G39" s="3">
        <v>816</v>
      </c>
      <c r="H39" s="3">
        <v>572</v>
      </c>
      <c r="I39" s="3">
        <v>611</v>
      </c>
      <c r="J39" s="3">
        <v>816</v>
      </c>
      <c r="K39" s="8">
        <f>(B39*10*SYNTHESE!B39*SYNTHESE!B39)+(10*F39*SYNTHESE!B39)+H39</f>
        <v>26136712472</v>
      </c>
      <c r="L39" s="8">
        <f>K39-SYNTHESE!F39</f>
        <v>7673119</v>
      </c>
      <c r="M39" s="8">
        <f t="shared" si="0"/>
        <v>27623229216</v>
      </c>
    </row>
    <row r="40" spans="1:13" ht="12">
      <c r="A40" s="3" t="s">
        <v>77</v>
      </c>
      <c r="B40" s="3">
        <v>3</v>
      </c>
      <c r="C40" s="3">
        <v>1</v>
      </c>
      <c r="D40" s="7">
        <v>148</v>
      </c>
      <c r="E40" s="7">
        <v>148</v>
      </c>
      <c r="F40" s="3">
        <v>2567</v>
      </c>
      <c r="G40" s="3">
        <v>148</v>
      </c>
      <c r="H40" s="3">
        <v>10470</v>
      </c>
      <c r="I40" s="3">
        <v>148</v>
      </c>
      <c r="J40" s="3">
        <v>148</v>
      </c>
      <c r="K40" s="8">
        <f>(B40*10*SYNTHESE!B40*SYNTHESE!B40)+(10*F40*SYNTHESE!B40)+H40</f>
        <v>3609245330</v>
      </c>
      <c r="L40" s="8">
        <f>K40-SYNTHESE!F40</f>
        <v>233246016</v>
      </c>
      <c r="M40" s="8">
        <f t="shared" si="0"/>
        <v>839685657748</v>
      </c>
    </row>
    <row r="41" spans="1:13" ht="12">
      <c r="A41" s="3" t="s">
        <v>78</v>
      </c>
      <c r="B41" s="3">
        <v>4</v>
      </c>
      <c r="C41" s="3">
        <v>1</v>
      </c>
      <c r="D41" s="7">
        <v>899</v>
      </c>
      <c r="E41" s="7">
        <v>899</v>
      </c>
      <c r="F41" s="3">
        <v>77</v>
      </c>
      <c r="G41" s="3">
        <v>899</v>
      </c>
      <c r="H41" s="3">
        <v>1562</v>
      </c>
      <c r="I41" s="3">
        <v>899</v>
      </c>
      <c r="J41" s="3">
        <v>899</v>
      </c>
      <c r="K41" s="8">
        <f>(B41*10*SYNTHESE!B41*SYNTHESE!B41)+(10*F41*SYNTHESE!B41)+H41</f>
        <v>25491641512</v>
      </c>
      <c r="L41" s="8">
        <f>K41-SYNTHESE!F41</f>
        <v>17413665</v>
      </c>
      <c r="M41" s="8">
        <f t="shared" si="0"/>
        <v>62689194899</v>
      </c>
    </row>
    <row r="42" spans="1:13" ht="12">
      <c r="A42" s="8" t="s">
        <v>27</v>
      </c>
      <c r="B42" s="3">
        <v>4</v>
      </c>
      <c r="C42" s="3">
        <v>1</v>
      </c>
      <c r="D42" s="7">
        <v>2</v>
      </c>
      <c r="E42" s="7">
        <v>2</v>
      </c>
      <c r="F42" s="3">
        <v>23</v>
      </c>
      <c r="G42" s="3">
        <v>10</v>
      </c>
      <c r="H42" s="3">
        <v>256</v>
      </c>
      <c r="I42" s="3">
        <v>10</v>
      </c>
      <c r="J42" s="3">
        <v>10</v>
      </c>
      <c r="K42" s="8">
        <f>(B42*10*SYNTHESE!B42*SYNTHESE!B42)+(10*F42*SYNTHESE!B42)+H42</f>
        <v>18434776</v>
      </c>
      <c r="L42" s="8">
        <f>K42-SYNTHESE!F42</f>
        <v>142185</v>
      </c>
      <c r="M42" s="8">
        <f>(L42*3600)+D42</f>
        <v>511866002</v>
      </c>
    </row>
    <row r="43" spans="1:13" ht="12">
      <c r="A43" s="8" t="s">
        <v>28</v>
      </c>
      <c r="B43" s="3">
        <v>7</v>
      </c>
      <c r="C43" s="3">
        <v>1</v>
      </c>
      <c r="D43" s="7">
        <v>286</v>
      </c>
      <c r="E43" s="7">
        <v>286</v>
      </c>
      <c r="F43" s="3">
        <v>51</v>
      </c>
      <c r="G43" s="3">
        <v>286</v>
      </c>
      <c r="H43" s="3">
        <v>946</v>
      </c>
      <c r="I43" s="3">
        <v>286</v>
      </c>
      <c r="J43" s="3">
        <v>286</v>
      </c>
      <c r="K43" s="8">
        <f>(B43*10*SYNTHESE!B43*SYNTHESE!B43)+(10*F43*SYNTHESE!B43)+H43</f>
        <v>90119026</v>
      </c>
      <c r="L43" s="8">
        <f>K43-SYNTHESE!F43</f>
        <v>521141</v>
      </c>
      <c r="M43" s="8">
        <f>(L43*3600)+D43</f>
        <v>1876107886</v>
      </c>
    </row>
    <row r="44" spans="1:13" ht="12">
      <c r="A44" s="8" t="s">
        <v>29</v>
      </c>
      <c r="B44" s="3">
        <v>4</v>
      </c>
      <c r="C44" s="3">
        <v>1</v>
      </c>
      <c r="D44" s="7">
        <v>553</v>
      </c>
      <c r="E44" s="7">
        <v>553</v>
      </c>
      <c r="F44" s="3">
        <v>65</v>
      </c>
      <c r="G44" s="3">
        <v>553</v>
      </c>
      <c r="H44" s="3">
        <v>725</v>
      </c>
      <c r="I44" s="3">
        <v>553</v>
      </c>
      <c r="J44" s="3">
        <v>553</v>
      </c>
      <c r="K44" s="8">
        <f>(B44*10*SYNTHESE!B44*SYNTHESE!B44)+(10*F44*SYNTHESE!B44)+H44</f>
        <v>164692015</v>
      </c>
      <c r="L44" s="8">
        <f>K44-SYNTHESE!F44</f>
        <v>1132427</v>
      </c>
      <c r="M44" s="8">
        <f>(L44*3600)+D44</f>
        <v>4076737753</v>
      </c>
    </row>
    <row r="45" spans="1:13" ht="12">
      <c r="A45" s="8" t="s">
        <v>30</v>
      </c>
      <c r="B45" s="3">
        <v>10</v>
      </c>
      <c r="C45" s="3">
        <v>0</v>
      </c>
      <c r="D45" s="7">
        <v>212</v>
      </c>
      <c r="F45" s="3">
        <v>42</v>
      </c>
      <c r="G45" s="3">
        <v>410</v>
      </c>
      <c r="H45" s="3">
        <v>8262</v>
      </c>
      <c r="I45" s="3">
        <v>410</v>
      </c>
      <c r="J45" s="3">
        <v>410</v>
      </c>
      <c r="K45" s="8">
        <f>(B45*10*SYNTHESE!B45*SYNTHESE!B45)+(10*F45*SYNTHESE!B45)+H45</f>
        <v>7423725742</v>
      </c>
      <c r="L45" s="8">
        <f>K45-SYNTHESE!F45</f>
        <v>1484975240</v>
      </c>
      <c r="M45" s="8">
        <f>(L45*3600)+D45</f>
        <v>5345910864212</v>
      </c>
    </row>
  </sheetData>
  <printOptions/>
  <pageMargins left="0.33" right="0.46" top="0.19" bottom="0.17" header="0.19" footer="0.17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22">
      <selection activeCell="E41" sqref="E41"/>
    </sheetView>
  </sheetViews>
  <sheetFormatPr defaultColWidth="11.421875" defaultRowHeight="12.75"/>
  <cols>
    <col min="1" max="1" width="11.7109375" style="8" customWidth="1"/>
    <col min="2" max="3" width="3.28125" style="8" customWidth="1"/>
    <col min="4" max="5" width="9.7109375" style="8" customWidth="1"/>
    <col min="6" max="6" width="6.7109375" style="8" customWidth="1"/>
    <col min="7" max="7" width="10.7109375" style="8" customWidth="1"/>
    <col min="8" max="9" width="7.7109375" style="8" customWidth="1"/>
    <col min="10" max="10" width="10.7109375" style="8" customWidth="1"/>
    <col min="11" max="13" width="14.7109375" style="8" customWidth="1"/>
    <col min="14" max="16384" width="11.421875" style="8" customWidth="1"/>
  </cols>
  <sheetData>
    <row r="1" spans="1:13" ht="36">
      <c r="A1" s="5" t="s">
        <v>56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26</v>
      </c>
      <c r="H1" s="5" t="s">
        <v>21</v>
      </c>
      <c r="I1" s="5" t="s">
        <v>22</v>
      </c>
      <c r="J1" s="5" t="s">
        <v>23</v>
      </c>
      <c r="K1" s="5" t="s">
        <v>82</v>
      </c>
      <c r="L1" s="5" t="s">
        <v>83</v>
      </c>
      <c r="M1" s="5" t="s">
        <v>84</v>
      </c>
    </row>
    <row r="2" spans="1:13" ht="12">
      <c r="A2" s="8" t="s">
        <v>0</v>
      </c>
      <c r="B2" s="8">
        <v>4</v>
      </c>
      <c r="C2" s="8">
        <v>0</v>
      </c>
      <c r="D2" s="8">
        <v>3</v>
      </c>
      <c r="F2" s="8">
        <v>14</v>
      </c>
      <c r="G2" s="8">
        <v>2158</v>
      </c>
      <c r="H2" s="8">
        <v>233</v>
      </c>
      <c r="I2" s="8">
        <v>2158</v>
      </c>
      <c r="J2" s="8">
        <v>3600</v>
      </c>
      <c r="K2" s="8">
        <f>(B2*10*SYNTHESE!B2*SYNTHESE!B2)+(10*F2*SYNTHESE!B2)+H2</f>
        <v>35853533</v>
      </c>
      <c r="L2" s="8">
        <f>K2-SYNTHESE!F2</f>
        <v>94703</v>
      </c>
      <c r="M2" s="8">
        <f>(L2*3600)+D2</f>
        <v>340930803</v>
      </c>
    </row>
    <row r="3" spans="1:13" ht="12">
      <c r="A3" s="8" t="s">
        <v>1</v>
      </c>
      <c r="B3" s="8">
        <v>2</v>
      </c>
      <c r="C3" s="8">
        <v>1</v>
      </c>
      <c r="D3" s="8">
        <v>11</v>
      </c>
      <c r="E3" s="8">
        <v>11</v>
      </c>
      <c r="F3" s="8">
        <v>20</v>
      </c>
      <c r="G3" s="8">
        <v>11</v>
      </c>
      <c r="H3" s="8">
        <v>195</v>
      </c>
      <c r="I3" s="8">
        <v>11</v>
      </c>
      <c r="J3" s="8">
        <v>3600</v>
      </c>
      <c r="K3" s="8">
        <f>(B3*10*SYNTHESE!B3*SYNTHESE!B3)+(10*F3*SYNTHESE!B3)+H3</f>
        <v>40555215</v>
      </c>
      <c r="L3" s="8">
        <f>K3-SYNTHESE!F3</f>
        <v>184648</v>
      </c>
      <c r="M3" s="8">
        <f aca="true" t="shared" si="0" ref="M3:M31">(L3*3600)+D3</f>
        <v>664732811</v>
      </c>
    </row>
    <row r="4" spans="1:13" ht="12">
      <c r="A4" s="8" t="s">
        <v>2</v>
      </c>
      <c r="B4" s="8">
        <v>7</v>
      </c>
      <c r="C4" s="8">
        <v>1</v>
      </c>
      <c r="D4" s="8">
        <v>10</v>
      </c>
      <c r="E4" s="8">
        <v>10</v>
      </c>
      <c r="F4" s="8">
        <v>32</v>
      </c>
      <c r="G4" s="8">
        <v>10</v>
      </c>
      <c r="H4" s="8">
        <v>892</v>
      </c>
      <c r="I4" s="8">
        <v>10</v>
      </c>
      <c r="J4" s="8">
        <v>3600</v>
      </c>
      <c r="K4" s="8">
        <f>(B4*10*SYNTHESE!B4*SYNTHESE!B4)+(10*F4*SYNTHESE!B4)+H4</f>
        <v>294831892</v>
      </c>
      <c r="L4" s="8">
        <f>K4-SYNTHESE!F4</f>
        <v>451756</v>
      </c>
      <c r="M4" s="8">
        <f t="shared" si="0"/>
        <v>1626321610</v>
      </c>
    </row>
    <row r="5" spans="1:13" ht="12">
      <c r="A5" s="8" t="s">
        <v>3</v>
      </c>
      <c r="B5" s="8">
        <v>1</v>
      </c>
      <c r="C5" s="8">
        <v>1</v>
      </c>
      <c r="D5" s="8">
        <v>21</v>
      </c>
      <c r="E5" s="8">
        <v>21</v>
      </c>
      <c r="F5" s="8">
        <v>184</v>
      </c>
      <c r="G5" s="8">
        <v>327</v>
      </c>
      <c r="H5" s="8">
        <v>0</v>
      </c>
      <c r="I5" s="8">
        <v>327</v>
      </c>
      <c r="J5" s="8">
        <v>3600</v>
      </c>
      <c r="K5" s="8">
        <f>(B5*10*SYNTHESE!B5*SYNTHESE!B5)+(10*F5*SYNTHESE!B5)+H5</f>
        <v>27239450</v>
      </c>
      <c r="L5" s="8">
        <f>K5-SYNTHESE!F5</f>
        <v>2591260</v>
      </c>
      <c r="M5" s="8">
        <f t="shared" si="0"/>
        <v>9328536021</v>
      </c>
    </row>
    <row r="6" spans="1:13" ht="12">
      <c r="A6" s="8" t="s">
        <v>4</v>
      </c>
      <c r="B6" s="8">
        <v>11</v>
      </c>
      <c r="C6" s="8">
        <v>0</v>
      </c>
      <c r="D6" s="8">
        <v>0</v>
      </c>
      <c r="F6" s="8">
        <v>364</v>
      </c>
      <c r="G6" s="8">
        <v>2514</v>
      </c>
      <c r="H6" s="8">
        <v>5694</v>
      </c>
      <c r="I6" s="8">
        <v>2514</v>
      </c>
      <c r="J6" s="8">
        <v>3600</v>
      </c>
      <c r="K6" s="8">
        <f>(B6*10*SYNTHESE!B6*SYNTHESE!B6)+(10*F6*SYNTHESE!B6)+H6</f>
        <v>529256164</v>
      </c>
      <c r="L6" s="8">
        <f>K6-SYNTHESE!F6</f>
        <v>7908160</v>
      </c>
      <c r="M6" s="8">
        <f t="shared" si="0"/>
        <v>28469376000</v>
      </c>
    </row>
    <row r="7" spans="1:13" ht="12">
      <c r="A7" s="8" t="s">
        <v>5</v>
      </c>
      <c r="B7" s="8">
        <v>5</v>
      </c>
      <c r="C7" s="8">
        <v>1</v>
      </c>
      <c r="D7" s="8">
        <v>52</v>
      </c>
      <c r="E7" s="8">
        <v>52</v>
      </c>
      <c r="F7" s="8">
        <v>31</v>
      </c>
      <c r="G7" s="8">
        <v>124</v>
      </c>
      <c r="H7" s="8">
        <v>811</v>
      </c>
      <c r="I7" s="8">
        <v>124</v>
      </c>
      <c r="J7" s="8">
        <v>3600</v>
      </c>
      <c r="K7" s="8">
        <f>(B7*10*SYNTHESE!B7*SYNTHESE!B7)+(10*F7*SYNTHESE!B7)+H7</f>
        <v>466987691</v>
      </c>
      <c r="L7" s="8">
        <f>K7-SYNTHESE!F7</f>
        <v>580771</v>
      </c>
      <c r="M7" s="8">
        <f t="shared" si="0"/>
        <v>2090775652</v>
      </c>
    </row>
    <row r="8" spans="1:13" ht="12">
      <c r="A8" s="8" t="s">
        <v>6</v>
      </c>
      <c r="B8" s="8">
        <v>9</v>
      </c>
      <c r="C8" s="8">
        <v>1</v>
      </c>
      <c r="D8" s="8">
        <v>10</v>
      </c>
      <c r="E8" s="8">
        <v>10</v>
      </c>
      <c r="F8" s="8">
        <v>106</v>
      </c>
      <c r="G8" s="8">
        <v>93</v>
      </c>
      <c r="H8" s="8">
        <v>3375</v>
      </c>
      <c r="I8" s="8">
        <v>93</v>
      </c>
      <c r="J8" s="8">
        <v>3600</v>
      </c>
      <c r="K8" s="8">
        <f>(B8*10*SYNTHESE!B8*SYNTHESE!B8)+(10*F8*SYNTHESE!B8)+H8</f>
        <v>1605711615</v>
      </c>
      <c r="L8" s="8">
        <f>K8-SYNTHESE!F8</f>
        <v>4389738</v>
      </c>
      <c r="M8" s="8">
        <f t="shared" si="0"/>
        <v>15803056810</v>
      </c>
    </row>
    <row r="9" spans="1:13" ht="12">
      <c r="A9" s="8" t="s">
        <v>7</v>
      </c>
      <c r="B9" s="8">
        <v>5</v>
      </c>
      <c r="C9" s="8">
        <v>1</v>
      </c>
      <c r="D9" s="8">
        <v>92</v>
      </c>
      <c r="E9" s="8">
        <v>92</v>
      </c>
      <c r="F9" s="8">
        <v>73</v>
      </c>
      <c r="G9" s="8">
        <v>104</v>
      </c>
      <c r="H9" s="8">
        <v>1225</v>
      </c>
      <c r="I9" s="8">
        <v>104</v>
      </c>
      <c r="J9" s="8">
        <v>3600</v>
      </c>
      <c r="K9" s="8">
        <f>(B9*10*SYNTHESE!B9*SYNTHESE!B9)+(10*F9*SYNTHESE!B9)+H9</f>
        <v>542948665</v>
      </c>
      <c r="L9" s="8">
        <f>K9-SYNTHESE!F9</f>
        <v>1875233</v>
      </c>
      <c r="M9" s="8">
        <f t="shared" si="0"/>
        <v>6750838892</v>
      </c>
    </row>
    <row r="10" spans="1:13" ht="12">
      <c r="A10" s="8" t="s">
        <v>8</v>
      </c>
      <c r="B10" s="8">
        <v>3</v>
      </c>
      <c r="C10" s="8">
        <v>1</v>
      </c>
      <c r="D10" s="8">
        <v>24</v>
      </c>
      <c r="E10" s="8">
        <v>24</v>
      </c>
      <c r="F10" s="8">
        <v>104</v>
      </c>
      <c r="H10" s="8">
        <v>846</v>
      </c>
      <c r="J10" s="8">
        <v>3600</v>
      </c>
      <c r="K10" s="8">
        <f>(B10*10*SYNTHESE!B10*SYNTHESE!B10)+(10*F10*SYNTHESE!B10)+H10</f>
        <v>527261596</v>
      </c>
      <c r="L10" s="8">
        <f>K10-SYNTHESE!F10</f>
        <v>3173732</v>
      </c>
      <c r="M10" s="8">
        <f t="shared" si="0"/>
        <v>11425435224</v>
      </c>
    </row>
    <row r="11" spans="1:13" ht="12">
      <c r="A11" s="8" t="s">
        <v>9</v>
      </c>
      <c r="B11" s="8">
        <v>6</v>
      </c>
      <c r="C11" s="8">
        <v>1</v>
      </c>
      <c r="D11" s="8">
        <v>109</v>
      </c>
      <c r="E11" s="8">
        <v>109</v>
      </c>
      <c r="F11" s="8">
        <v>103</v>
      </c>
      <c r="G11" s="8">
        <v>329</v>
      </c>
      <c r="H11" s="8">
        <v>2003</v>
      </c>
      <c r="I11" s="8">
        <v>329</v>
      </c>
      <c r="J11" s="8">
        <v>3600</v>
      </c>
      <c r="K11" s="8">
        <f>(B11*10*SYNTHESE!B11*SYNTHESE!B11)+(10*F11*SYNTHESE!B11)+H11</f>
        <v>1697237303</v>
      </c>
      <c r="L11" s="8">
        <f>K11-SYNTHESE!F11</f>
        <v>4515292</v>
      </c>
      <c r="M11" s="8">
        <f t="shared" si="0"/>
        <v>16255051309</v>
      </c>
    </row>
    <row r="12" spans="1:13" ht="12">
      <c r="A12" s="8" t="s">
        <v>10</v>
      </c>
      <c r="B12" s="8">
        <v>8</v>
      </c>
      <c r="C12" s="8">
        <v>1</v>
      </c>
      <c r="D12" s="8">
        <v>57</v>
      </c>
      <c r="E12" s="8">
        <v>58</v>
      </c>
      <c r="F12" s="8">
        <v>119</v>
      </c>
      <c r="G12" s="8">
        <v>597</v>
      </c>
      <c r="H12" s="8">
        <v>4191</v>
      </c>
      <c r="I12" s="8">
        <v>597</v>
      </c>
      <c r="J12" s="8">
        <v>3600</v>
      </c>
      <c r="K12" s="8">
        <f>(B12*10*SYNTHESE!B12*SYNTHESE!B12)+(10*F12*SYNTHESE!B12)+H12</f>
        <v>3958664641</v>
      </c>
      <c r="L12" s="8">
        <f>K12-SYNTHESE!F12</f>
        <v>7803986</v>
      </c>
      <c r="M12" s="8">
        <f t="shared" si="0"/>
        <v>28094349657</v>
      </c>
    </row>
    <row r="13" spans="1:13" ht="12">
      <c r="A13" s="8" t="s">
        <v>11</v>
      </c>
      <c r="B13" s="8">
        <v>2</v>
      </c>
      <c r="C13" s="8">
        <v>1</v>
      </c>
      <c r="D13" s="8">
        <v>3050</v>
      </c>
      <c r="E13" s="8">
        <v>3051</v>
      </c>
      <c r="F13" s="8">
        <v>62</v>
      </c>
      <c r="G13" s="8">
        <v>3066</v>
      </c>
      <c r="H13" s="8">
        <v>1310</v>
      </c>
      <c r="I13" s="8">
        <v>3066</v>
      </c>
      <c r="J13" s="8">
        <v>3600</v>
      </c>
      <c r="K13" s="8">
        <f>(B13*10*SYNTHESE!B13*SYNTHESE!B13)+(10*F13*SYNTHESE!B13)+H13</f>
        <v>2873040710</v>
      </c>
      <c r="L13" s="8">
        <f>K13-SYNTHESE!F13</f>
        <v>7063589</v>
      </c>
      <c r="M13" s="8">
        <f t="shared" si="0"/>
        <v>25428923450</v>
      </c>
    </row>
    <row r="14" spans="1:13" ht="12">
      <c r="A14" s="8" t="s">
        <v>12</v>
      </c>
      <c r="B14" s="8">
        <v>5</v>
      </c>
      <c r="C14" s="8">
        <v>0</v>
      </c>
      <c r="D14" s="8">
        <v>729</v>
      </c>
      <c r="F14" s="8">
        <v>132</v>
      </c>
      <c r="G14" s="8">
        <v>3523</v>
      </c>
      <c r="H14" s="8">
        <v>3645</v>
      </c>
      <c r="I14" s="8">
        <v>3523</v>
      </c>
      <c r="J14" s="8">
        <v>3600</v>
      </c>
      <c r="K14" s="8">
        <f>(B14*10*SYNTHESE!B14*SYNTHESE!B14)+(10*F14*SYNTHESE!B14)+H14</f>
        <v>7195435655</v>
      </c>
      <c r="L14" s="8">
        <f>K14-SYNTHESE!F14</f>
        <v>2882514129</v>
      </c>
      <c r="M14" s="8">
        <f t="shared" si="0"/>
        <v>10377050865129</v>
      </c>
    </row>
    <row r="15" spans="1:13" ht="12">
      <c r="A15" s="8" t="s">
        <v>13</v>
      </c>
      <c r="B15" s="8">
        <v>5</v>
      </c>
      <c r="C15" s="8">
        <v>0</v>
      </c>
      <c r="D15" s="8">
        <v>3199</v>
      </c>
      <c r="F15" s="8">
        <v>217</v>
      </c>
      <c r="G15" s="8">
        <v>3199</v>
      </c>
      <c r="H15" s="8">
        <v>5045</v>
      </c>
      <c r="I15" s="8">
        <v>3199</v>
      </c>
      <c r="J15" s="8">
        <v>3601</v>
      </c>
      <c r="K15" s="8">
        <f>(B15*10*SYNTHESE!B15*SYNTHESE!B15)+(10*F15*SYNTHESE!B15)+H15</f>
        <v>18391108185</v>
      </c>
      <c r="L15" s="8">
        <f>K15-SYNTHESE!F15</f>
        <v>3707075979</v>
      </c>
      <c r="M15" s="8">
        <f t="shared" si="0"/>
        <v>13345473527599</v>
      </c>
    </row>
    <row r="16" spans="1:13" ht="12">
      <c r="A16" s="8" t="s">
        <v>14</v>
      </c>
      <c r="B16" s="8">
        <v>5</v>
      </c>
      <c r="C16" s="8">
        <v>1</v>
      </c>
      <c r="D16" s="8">
        <v>1237</v>
      </c>
      <c r="E16" s="8">
        <v>1240</v>
      </c>
      <c r="F16" s="8">
        <v>192</v>
      </c>
      <c r="G16" s="8">
        <v>1502</v>
      </c>
      <c r="H16" s="8">
        <v>4727</v>
      </c>
      <c r="I16" s="8">
        <v>1502</v>
      </c>
      <c r="J16" s="8">
        <v>3602</v>
      </c>
      <c r="K16" s="8">
        <f>(B16*10*SYNTHESE!B16*SYNTHESE!B16)+(10*F16*SYNTHESE!B16)+H16</f>
        <v>11683381817</v>
      </c>
      <c r="L16" s="8">
        <f>K16-SYNTHESE!F16</f>
        <v>27027172</v>
      </c>
      <c r="M16" s="8">
        <f t="shared" si="0"/>
        <v>97297820437</v>
      </c>
    </row>
    <row r="17" spans="1:13" ht="12">
      <c r="A17" s="8" t="s">
        <v>32</v>
      </c>
      <c r="B17" s="8">
        <v>11</v>
      </c>
      <c r="C17" s="8">
        <v>1</v>
      </c>
      <c r="D17" s="8">
        <v>3</v>
      </c>
      <c r="E17" s="8">
        <v>3</v>
      </c>
      <c r="F17" s="8">
        <v>514</v>
      </c>
      <c r="G17" s="8">
        <v>3234</v>
      </c>
      <c r="H17" s="8">
        <v>5189</v>
      </c>
      <c r="I17" s="8">
        <v>3234</v>
      </c>
      <c r="J17" s="8">
        <v>3600</v>
      </c>
      <c r="K17" s="8">
        <f>(B17*10*SYNTHESE!B17*SYNTHESE!B17)+(10*F17*SYNTHESE!B17)+H17</f>
        <v>381468959</v>
      </c>
      <c r="L17" s="8">
        <f>K17-SYNTHESE!F17</f>
        <v>9365643</v>
      </c>
      <c r="M17" s="8">
        <f t="shared" si="0"/>
        <v>33716314803</v>
      </c>
    </row>
    <row r="18" spans="1:13" ht="12">
      <c r="A18" s="8" t="s">
        <v>33</v>
      </c>
      <c r="B18" s="8">
        <v>4</v>
      </c>
      <c r="C18" s="8">
        <v>1</v>
      </c>
      <c r="D18" s="8">
        <v>1</v>
      </c>
      <c r="E18" s="8" t="s">
        <v>57</v>
      </c>
      <c r="F18" s="8">
        <v>4</v>
      </c>
      <c r="G18" s="8">
        <v>1</v>
      </c>
      <c r="H18" s="8">
        <v>36</v>
      </c>
      <c r="I18" s="8">
        <v>1</v>
      </c>
      <c r="J18" s="8">
        <v>3600</v>
      </c>
      <c r="K18" s="8">
        <f>(B18*10*SYNTHESE!B18*SYNTHESE!B18)+(10*F18*SYNTHESE!B18)+H18</f>
        <v>130971636</v>
      </c>
      <c r="L18" s="8">
        <f>K18-SYNTHESE!F18</f>
        <v>2</v>
      </c>
      <c r="M18" s="8">
        <f t="shared" si="0"/>
        <v>7201</v>
      </c>
    </row>
    <row r="19" spans="1:13" ht="12">
      <c r="A19" s="8" t="s">
        <v>34</v>
      </c>
      <c r="B19" s="8">
        <v>8</v>
      </c>
      <c r="C19" s="8">
        <v>1</v>
      </c>
      <c r="D19" s="8">
        <v>1</v>
      </c>
      <c r="E19" s="8" t="s">
        <v>57</v>
      </c>
      <c r="F19" s="8">
        <v>4</v>
      </c>
      <c r="G19" s="8">
        <v>1</v>
      </c>
      <c r="H19" s="8">
        <v>59</v>
      </c>
      <c r="I19" s="8">
        <v>1</v>
      </c>
      <c r="J19" s="8">
        <v>3600</v>
      </c>
      <c r="K19" s="8">
        <f>(B19*10*SYNTHESE!B19*SYNTHESE!B19)+(10*F19*SYNTHESE!B19)+H19</f>
        <v>162507059</v>
      </c>
      <c r="L19" s="8">
        <f>K19-SYNTHESE!F19</f>
        <v>4</v>
      </c>
      <c r="M19" s="8">
        <f t="shared" si="0"/>
        <v>14401</v>
      </c>
    </row>
    <row r="20" spans="1:13" ht="12">
      <c r="A20" s="8" t="s">
        <v>35</v>
      </c>
      <c r="B20" s="8">
        <v>6</v>
      </c>
      <c r="C20" s="8">
        <v>1</v>
      </c>
      <c r="D20" s="8">
        <v>18</v>
      </c>
      <c r="E20" s="8" t="s">
        <v>58</v>
      </c>
      <c r="F20" s="8">
        <v>3</v>
      </c>
      <c r="G20" s="8">
        <v>18</v>
      </c>
      <c r="H20" s="8">
        <v>70</v>
      </c>
      <c r="I20" s="8">
        <v>18</v>
      </c>
      <c r="J20" s="8">
        <v>3600</v>
      </c>
      <c r="K20" s="8">
        <f>(B20*10*SYNTHESE!B20*SYNTHESE!B20)+(10*F20*SYNTHESE!B20)+H20</f>
        <v>456807700</v>
      </c>
      <c r="L20" s="8">
        <f>K20-SYNTHESE!F20</f>
        <v>27609</v>
      </c>
      <c r="M20" s="8">
        <f t="shared" si="0"/>
        <v>99392418</v>
      </c>
    </row>
    <row r="21" spans="1:13" ht="12">
      <c r="A21" s="8" t="s">
        <v>48</v>
      </c>
      <c r="B21" s="8">
        <v>10</v>
      </c>
      <c r="C21" s="8">
        <v>1</v>
      </c>
      <c r="D21" s="8">
        <v>1</v>
      </c>
      <c r="E21" s="8" t="s">
        <v>57</v>
      </c>
      <c r="F21" s="8">
        <v>7</v>
      </c>
      <c r="G21" s="8">
        <v>1</v>
      </c>
      <c r="H21" s="8">
        <v>142</v>
      </c>
      <c r="I21" s="8">
        <v>1</v>
      </c>
      <c r="J21" s="8">
        <v>3600</v>
      </c>
      <c r="K21" s="8">
        <f>(B21*10*SYNTHESE!B21*SYNTHESE!B21)+(10*F21*SYNTHESE!B21)+H21</f>
        <v>506407642</v>
      </c>
      <c r="L21" s="8">
        <f>K21-SYNTHESE!F21</f>
        <v>45045</v>
      </c>
      <c r="M21" s="8">
        <f t="shared" si="0"/>
        <v>162162001</v>
      </c>
    </row>
    <row r="22" spans="1:13" ht="12">
      <c r="A22" s="8" t="s">
        <v>37</v>
      </c>
      <c r="B22" s="8">
        <v>4</v>
      </c>
      <c r="C22" s="8">
        <v>1</v>
      </c>
      <c r="D22" s="8">
        <v>2</v>
      </c>
      <c r="E22" s="8" t="s">
        <v>61</v>
      </c>
      <c r="F22" s="8">
        <v>2</v>
      </c>
      <c r="G22" s="8">
        <v>2</v>
      </c>
      <c r="H22" s="8">
        <v>12</v>
      </c>
      <c r="I22" s="8">
        <v>2</v>
      </c>
      <c r="J22" s="8">
        <v>3600</v>
      </c>
      <c r="K22" s="8">
        <f>(B22*10*SYNTHESE!B22*SYNTHESE!B22)+(10*F22*SYNTHESE!B22)+H22</f>
        <v>63832032</v>
      </c>
      <c r="L22" s="8">
        <f>K22-SYNTHESE!F22</f>
        <v>2</v>
      </c>
      <c r="M22" s="8">
        <f t="shared" si="0"/>
        <v>7202</v>
      </c>
    </row>
    <row r="23" spans="1:13" ht="12">
      <c r="A23" s="8" t="s">
        <v>38</v>
      </c>
      <c r="B23" s="8">
        <v>7</v>
      </c>
      <c r="C23" s="8">
        <v>1</v>
      </c>
      <c r="D23" s="8">
        <v>81</v>
      </c>
      <c r="E23" s="8" t="s">
        <v>62</v>
      </c>
      <c r="F23" s="8">
        <v>25</v>
      </c>
      <c r="G23" s="8">
        <v>81</v>
      </c>
      <c r="H23" s="8">
        <v>503</v>
      </c>
      <c r="I23" s="8">
        <v>81</v>
      </c>
      <c r="J23" s="8">
        <v>3600</v>
      </c>
      <c r="K23" s="8">
        <f>(B23*10*SYNTHESE!B23*SYNTHESE!B23)+(10*F23*SYNTHESE!B23)+H23</f>
        <v>16017375503</v>
      </c>
      <c r="L23" s="8">
        <f>K23-SYNTHESE!F23</f>
        <v>1512816</v>
      </c>
      <c r="M23" s="8">
        <f t="shared" si="0"/>
        <v>5446137681</v>
      </c>
    </row>
    <row r="24" spans="1:13" ht="12">
      <c r="A24" s="8" t="s">
        <v>39</v>
      </c>
      <c r="B24" s="8">
        <v>9</v>
      </c>
      <c r="C24" s="8">
        <v>1</v>
      </c>
      <c r="D24" s="8">
        <v>30</v>
      </c>
      <c r="E24" s="8" t="s">
        <v>63</v>
      </c>
      <c r="F24" s="8">
        <v>17</v>
      </c>
      <c r="G24" s="8">
        <v>30</v>
      </c>
      <c r="H24" s="8">
        <v>197</v>
      </c>
      <c r="I24" s="8">
        <v>30</v>
      </c>
      <c r="J24" s="8">
        <v>3600</v>
      </c>
      <c r="K24" s="8">
        <f>(B24*10*SYNTHESE!B24*SYNTHESE!B24)+(10*F24*SYNTHESE!B24)+H24</f>
        <v>84415362697</v>
      </c>
      <c r="L24" s="8">
        <f>K24-SYNTHESE!F24</f>
        <v>306260</v>
      </c>
      <c r="M24" s="8">
        <f t="shared" si="0"/>
        <v>1102536030</v>
      </c>
    </row>
    <row r="25" spans="1:13" ht="12">
      <c r="A25" s="8" t="s">
        <v>40</v>
      </c>
      <c r="B25" s="8">
        <v>7</v>
      </c>
      <c r="C25" s="8">
        <v>1</v>
      </c>
      <c r="D25" s="8">
        <v>18</v>
      </c>
      <c r="E25" s="8" t="s">
        <v>58</v>
      </c>
      <c r="F25" s="8">
        <v>9</v>
      </c>
      <c r="G25" s="8">
        <v>18</v>
      </c>
      <c r="H25" s="8">
        <v>91</v>
      </c>
      <c r="I25" s="8">
        <v>18</v>
      </c>
      <c r="J25" s="8">
        <v>3600</v>
      </c>
      <c r="K25" s="8">
        <f>(B25*10*SYNTHESE!B25*SYNTHESE!B25)+(10*F25*SYNTHESE!B25)+H25</f>
        <v>10854782051</v>
      </c>
      <c r="L25" s="8">
        <f>K25-SYNTHESE!F25</f>
        <v>373580</v>
      </c>
      <c r="M25" s="8">
        <f t="shared" si="0"/>
        <v>1344888018</v>
      </c>
    </row>
    <row r="26" spans="1:13" ht="12">
      <c r="A26" s="8" t="s">
        <v>41</v>
      </c>
      <c r="B26" s="8">
        <v>3</v>
      </c>
      <c r="C26" s="8">
        <v>1</v>
      </c>
      <c r="D26" s="8">
        <v>19</v>
      </c>
      <c r="E26" s="8">
        <v>20</v>
      </c>
      <c r="F26" s="8">
        <v>7</v>
      </c>
      <c r="G26" s="8">
        <v>19</v>
      </c>
      <c r="H26" s="9">
        <v>33</v>
      </c>
      <c r="I26" s="8">
        <v>19</v>
      </c>
      <c r="J26" s="8">
        <v>3600</v>
      </c>
      <c r="K26" s="8">
        <f>(B26*10*SYNTHESE!B26*SYNTHESE!B26)+(10*F26*SYNTHESE!B26)+H26</f>
        <v>1469230093</v>
      </c>
      <c r="L26" s="8">
        <f>K26-SYNTHESE!F26</f>
        <v>1</v>
      </c>
      <c r="M26" s="8">
        <f t="shared" si="0"/>
        <v>3619</v>
      </c>
    </row>
    <row r="27" spans="1:13" ht="12">
      <c r="A27" s="8" t="s">
        <v>42</v>
      </c>
      <c r="B27" s="8">
        <v>7</v>
      </c>
      <c r="C27" s="8">
        <v>1</v>
      </c>
      <c r="D27" s="8">
        <v>18</v>
      </c>
      <c r="E27" s="8">
        <v>19</v>
      </c>
      <c r="F27" s="8">
        <v>10</v>
      </c>
      <c r="G27" s="8">
        <v>18</v>
      </c>
      <c r="H27" s="8">
        <v>86</v>
      </c>
      <c r="I27" s="8">
        <v>18</v>
      </c>
      <c r="J27" s="8">
        <v>3600</v>
      </c>
      <c r="K27" s="8">
        <f>(B27*10*SYNTHESE!B27*SYNTHESE!B27)+(10*F27*SYNTHESE!B27)+H27</f>
        <v>9245773766</v>
      </c>
      <c r="L27" s="8">
        <f>K27-SYNTHESE!F27</f>
        <v>114932</v>
      </c>
      <c r="M27" s="8">
        <f t="shared" si="0"/>
        <v>413755218</v>
      </c>
    </row>
    <row r="28" spans="1:13" ht="12">
      <c r="A28" s="8" t="s">
        <v>43</v>
      </c>
      <c r="B28" s="8">
        <v>5</v>
      </c>
      <c r="C28" s="8">
        <v>1</v>
      </c>
      <c r="D28" s="8">
        <v>21</v>
      </c>
      <c r="E28" s="8">
        <v>23</v>
      </c>
      <c r="F28" s="8">
        <v>11</v>
      </c>
      <c r="G28" s="8">
        <v>23</v>
      </c>
      <c r="H28" s="8">
        <v>54</v>
      </c>
      <c r="I28" s="8">
        <v>23</v>
      </c>
      <c r="J28" s="8">
        <v>3600</v>
      </c>
      <c r="K28" s="8">
        <f>(B28*10*SYNTHESE!B28*SYNTHESE!B28)+(10*F28*SYNTHESE!B28)+H28</f>
        <v>1083963354</v>
      </c>
      <c r="L28" s="8">
        <f>K28-SYNTHESE!F28</f>
        <v>325884</v>
      </c>
      <c r="M28" s="8">
        <f t="shared" si="0"/>
        <v>1173182421</v>
      </c>
    </row>
    <row r="29" spans="1:13" ht="12">
      <c r="A29" s="8" t="s">
        <v>44</v>
      </c>
      <c r="B29" s="8">
        <v>3</v>
      </c>
      <c r="C29" s="8">
        <v>1</v>
      </c>
      <c r="D29" s="8">
        <v>180</v>
      </c>
      <c r="E29" s="8">
        <v>181</v>
      </c>
      <c r="F29" s="8">
        <v>42</v>
      </c>
      <c r="G29" s="8">
        <v>193</v>
      </c>
      <c r="H29" s="8">
        <v>142</v>
      </c>
      <c r="I29" s="8">
        <v>193</v>
      </c>
      <c r="J29" s="8">
        <v>3600</v>
      </c>
      <c r="K29" s="8">
        <f>(B29*10*SYNTHESE!B29*SYNTHESE!B29)+(10*F29*SYNTHESE!B29)+H29</f>
        <v>3326425672</v>
      </c>
      <c r="L29" s="8">
        <f>K29-SYNTHESE!F29</f>
        <v>3051780</v>
      </c>
      <c r="M29" s="8">
        <f t="shared" si="0"/>
        <v>10986408180</v>
      </c>
    </row>
    <row r="30" spans="1:13" ht="12">
      <c r="A30" s="8" t="s">
        <v>45</v>
      </c>
      <c r="B30" s="8">
        <v>6</v>
      </c>
      <c r="C30" s="8">
        <v>1</v>
      </c>
      <c r="D30" s="8">
        <v>92</v>
      </c>
      <c r="E30" s="8">
        <v>95</v>
      </c>
      <c r="F30" s="8">
        <v>25</v>
      </c>
      <c r="G30" s="8">
        <v>92</v>
      </c>
      <c r="H30" s="8">
        <v>310</v>
      </c>
      <c r="I30" s="8">
        <v>92</v>
      </c>
      <c r="J30" s="8">
        <v>3600</v>
      </c>
      <c r="K30" s="8">
        <f>(B30*10*SYNTHESE!B30*SYNTHESE!B30)+(10*F30*SYNTHESE!B30)+H30</f>
        <v>40932390900</v>
      </c>
      <c r="L30" s="8">
        <f>K30-SYNTHESE!F30</f>
        <v>98</v>
      </c>
      <c r="M30" s="8">
        <f t="shared" si="0"/>
        <v>352892</v>
      </c>
    </row>
    <row r="31" spans="1:13" ht="12">
      <c r="A31" s="8" t="s">
        <v>46</v>
      </c>
      <c r="B31" s="8">
        <v>7</v>
      </c>
      <c r="C31" s="8">
        <v>1</v>
      </c>
      <c r="D31" s="8">
        <v>301</v>
      </c>
      <c r="E31" s="8">
        <v>413</v>
      </c>
      <c r="F31" s="8">
        <v>48</v>
      </c>
      <c r="H31" s="8">
        <v>1045</v>
      </c>
      <c r="J31" s="8">
        <v>3600</v>
      </c>
      <c r="K31" s="8">
        <f>(B31*10*SYNTHESE!B31*SYNTHESE!B31)+(10*F31*SYNTHESE!B31)+H31</f>
        <v>62607613115</v>
      </c>
      <c r="L31" s="8">
        <f>K31-SYNTHESE!F31</f>
        <v>10466947</v>
      </c>
      <c r="M31" s="8">
        <f t="shared" si="0"/>
        <v>37681009501</v>
      </c>
    </row>
    <row r="32" spans="1:13" s="3" customFormat="1" ht="12">
      <c r="A32" s="3" t="s">
        <v>69</v>
      </c>
      <c r="B32" s="3">
        <v>5</v>
      </c>
      <c r="C32" s="3">
        <v>0</v>
      </c>
      <c r="D32" s="3">
        <v>763</v>
      </c>
      <c r="F32" s="3">
        <v>117</v>
      </c>
      <c r="G32" s="3">
        <v>1798</v>
      </c>
      <c r="H32" s="3">
        <v>1896</v>
      </c>
      <c r="I32" s="3">
        <v>1798</v>
      </c>
      <c r="J32" s="3">
        <v>3600</v>
      </c>
      <c r="K32" s="8">
        <f>(B32*10*SYNTHESE!B32*SYNTHESE!B32)+(10*F32*SYNTHESE!B32)+H32</f>
        <v>93935976</v>
      </c>
      <c r="L32" s="8">
        <f>K32-SYNTHESE!F32</f>
        <v>1536386</v>
      </c>
      <c r="M32" s="8">
        <f aca="true" t="shared" si="1" ref="M32:M41">(L32*3600)+D32</f>
        <v>5530990363</v>
      </c>
    </row>
    <row r="33" spans="1:13" s="3" customFormat="1" ht="12">
      <c r="A33" s="3" t="s">
        <v>70</v>
      </c>
      <c r="B33" s="3">
        <v>6</v>
      </c>
      <c r="C33" s="3">
        <v>1</v>
      </c>
      <c r="D33" s="3">
        <v>148</v>
      </c>
      <c r="E33" s="3">
        <v>162</v>
      </c>
      <c r="F33" s="3">
        <v>10</v>
      </c>
      <c r="G33" s="3">
        <v>148</v>
      </c>
      <c r="H33" s="3">
        <v>235</v>
      </c>
      <c r="I33" s="3">
        <v>148</v>
      </c>
      <c r="J33" s="3">
        <v>3600</v>
      </c>
      <c r="K33" s="8">
        <f>(B33*10*SYNTHESE!B33*SYNTHESE!B33)+(10*F33*SYNTHESE!B33)+H33</f>
        <v>1185392795</v>
      </c>
      <c r="L33" s="8">
        <f>K33-SYNTHESE!F33</f>
        <v>266838</v>
      </c>
      <c r="M33" s="8">
        <f t="shared" si="1"/>
        <v>960616948</v>
      </c>
    </row>
    <row r="34" spans="1:13" s="3" customFormat="1" ht="12">
      <c r="A34" s="3" t="s">
        <v>71</v>
      </c>
      <c r="B34" s="3">
        <v>5</v>
      </c>
      <c r="C34" s="3">
        <v>1</v>
      </c>
      <c r="D34" s="3">
        <v>27</v>
      </c>
      <c r="E34" s="3">
        <v>27</v>
      </c>
      <c r="F34" s="3">
        <v>10</v>
      </c>
      <c r="G34" s="3">
        <v>32</v>
      </c>
      <c r="H34" s="3">
        <v>235</v>
      </c>
      <c r="I34" s="3">
        <v>32</v>
      </c>
      <c r="J34" s="3">
        <v>3600</v>
      </c>
      <c r="K34" s="8">
        <f>(B34*10*SYNTHESE!B34*SYNTHESE!B34)+(10*F34*SYNTHESE!B34)+H34</f>
        <v>821745985</v>
      </c>
      <c r="L34" s="8">
        <f>K34-SYNTHESE!F34</f>
        <v>121775</v>
      </c>
      <c r="M34" s="8">
        <f t="shared" si="1"/>
        <v>438390027</v>
      </c>
    </row>
    <row r="35" spans="1:13" s="3" customFormat="1" ht="12">
      <c r="A35" s="3" t="s">
        <v>72</v>
      </c>
      <c r="B35" s="3">
        <v>4</v>
      </c>
      <c r="C35" s="3">
        <v>1</v>
      </c>
      <c r="D35" s="3">
        <v>29</v>
      </c>
      <c r="E35" s="3">
        <v>30</v>
      </c>
      <c r="F35" s="3">
        <v>22</v>
      </c>
      <c r="G35" s="3">
        <v>30</v>
      </c>
      <c r="H35" s="3">
        <v>565</v>
      </c>
      <c r="I35" s="3">
        <v>30</v>
      </c>
      <c r="J35" s="3">
        <v>3600</v>
      </c>
      <c r="K35" s="8">
        <f>(B35*10*SYNTHESE!B35*SYNTHESE!B35)+(10*F35*SYNTHESE!B35)+H35</f>
        <v>646014325</v>
      </c>
      <c r="L35" s="8">
        <f>K35-SYNTHESE!F35</f>
        <v>803721</v>
      </c>
      <c r="M35" s="8">
        <f t="shared" si="1"/>
        <v>2893395629</v>
      </c>
    </row>
    <row r="36" spans="1:13" s="3" customFormat="1" ht="12">
      <c r="A36" s="3" t="s">
        <v>73</v>
      </c>
      <c r="B36" s="3">
        <v>6</v>
      </c>
      <c r="C36" s="3">
        <v>1</v>
      </c>
      <c r="D36" s="3">
        <v>139</v>
      </c>
      <c r="E36" s="3">
        <v>140</v>
      </c>
      <c r="F36" s="3">
        <v>62</v>
      </c>
      <c r="G36" s="3">
        <v>160</v>
      </c>
      <c r="H36" s="3">
        <v>1375</v>
      </c>
      <c r="I36" s="3">
        <v>172</v>
      </c>
      <c r="J36" s="3">
        <v>3601</v>
      </c>
      <c r="K36" s="8">
        <f>(B36*10*SYNTHESE!B36*SYNTHESE!B36)+(10*F36*SYNTHESE!B36)+H36</f>
        <v>6426314815</v>
      </c>
      <c r="L36" s="8">
        <f>K36-SYNTHESE!F36</f>
        <v>5690469</v>
      </c>
      <c r="M36" s="8">
        <f t="shared" si="1"/>
        <v>20485688539</v>
      </c>
    </row>
    <row r="37" spans="1:13" s="3" customFormat="1" ht="12">
      <c r="A37" s="3" t="s">
        <v>74</v>
      </c>
      <c r="B37" s="3">
        <v>7</v>
      </c>
      <c r="C37" s="3">
        <v>1</v>
      </c>
      <c r="D37" s="3">
        <v>41</v>
      </c>
      <c r="E37" s="3">
        <v>41</v>
      </c>
      <c r="F37" s="3">
        <v>63</v>
      </c>
      <c r="G37" s="3">
        <v>63</v>
      </c>
      <c r="H37" s="3">
        <v>1643</v>
      </c>
      <c r="I37" s="3">
        <v>63</v>
      </c>
      <c r="J37" s="3">
        <v>3600</v>
      </c>
      <c r="K37" s="8">
        <f>(B37*10*SYNTHESE!B37*SYNTHESE!B37)+(10*F37*SYNTHESE!B37)+H37</f>
        <v>5102223663</v>
      </c>
      <c r="L37" s="8">
        <f>K37-SYNTHESE!F37</f>
        <v>4694614</v>
      </c>
      <c r="M37" s="8">
        <f t="shared" si="1"/>
        <v>16900610441</v>
      </c>
    </row>
    <row r="38" spans="1:13" s="3" customFormat="1" ht="12">
      <c r="A38" s="3" t="s">
        <v>75</v>
      </c>
      <c r="B38" s="3">
        <v>5</v>
      </c>
      <c r="C38" s="3">
        <v>1</v>
      </c>
      <c r="D38" s="3">
        <v>501</v>
      </c>
      <c r="E38" s="3">
        <v>503</v>
      </c>
      <c r="F38" s="3">
        <v>51</v>
      </c>
      <c r="G38" s="3">
        <v>526</v>
      </c>
      <c r="H38" s="3">
        <v>1288</v>
      </c>
      <c r="I38" s="3">
        <v>799</v>
      </c>
      <c r="J38" s="3">
        <v>3603</v>
      </c>
      <c r="K38" s="8">
        <f>(B38*10*SYNTHESE!B38*SYNTHESE!B38)+(10*F38*SYNTHESE!B38)+H38</f>
        <v>35530049008</v>
      </c>
      <c r="L38" s="8">
        <f>K38-SYNTHESE!F38</f>
        <v>11994590</v>
      </c>
      <c r="M38" s="8">
        <f t="shared" si="1"/>
        <v>43180524501</v>
      </c>
    </row>
    <row r="39" spans="1:13" s="3" customFormat="1" ht="12">
      <c r="A39" s="3" t="s">
        <v>76</v>
      </c>
      <c r="B39" s="3">
        <v>9</v>
      </c>
      <c r="C39" s="3">
        <v>0</v>
      </c>
      <c r="D39" s="3">
        <v>620</v>
      </c>
      <c r="F39" s="3">
        <v>125</v>
      </c>
      <c r="G39" s="3">
        <v>1025</v>
      </c>
      <c r="H39" s="3">
        <v>6717</v>
      </c>
      <c r="I39" s="3">
        <v>1025</v>
      </c>
      <c r="J39" s="3">
        <v>3600</v>
      </c>
      <c r="K39" s="8">
        <f>(B39*10*SYNTHESE!B39*SYNTHESE!B39)+(10*F39*SYNTHESE!B39)+H39</f>
        <v>78412503217</v>
      </c>
      <c r="L39" s="8">
        <f>K39-SYNTHESE!F39</f>
        <v>52283463864</v>
      </c>
      <c r="M39" s="8">
        <f t="shared" si="1"/>
        <v>188220469911020</v>
      </c>
    </row>
    <row r="40" spans="1:13" s="3" customFormat="1" ht="12">
      <c r="A40" s="3" t="s">
        <v>77</v>
      </c>
      <c r="B40" s="3">
        <v>11</v>
      </c>
      <c r="C40" s="3">
        <v>0</v>
      </c>
      <c r="D40" s="3">
        <v>23</v>
      </c>
      <c r="F40" s="3">
        <v>3947</v>
      </c>
      <c r="G40" s="3">
        <v>2712</v>
      </c>
      <c r="H40" s="3">
        <v>40473</v>
      </c>
      <c r="I40" s="3">
        <v>2715</v>
      </c>
      <c r="J40" s="3">
        <v>3601</v>
      </c>
      <c r="K40" s="8">
        <f>(B40*10*SYNTHESE!B40*SYNTHESE!B40)+(10*F40*SYNTHESE!B40)+H40</f>
        <v>12657363613</v>
      </c>
      <c r="L40" s="8">
        <f>K40-SYNTHESE!F40</f>
        <v>9281364299</v>
      </c>
      <c r="M40" s="8">
        <f t="shared" si="1"/>
        <v>33412911476423</v>
      </c>
    </row>
    <row r="41" spans="1:13" s="3" customFormat="1" ht="12">
      <c r="A41" s="3" t="s">
        <v>78</v>
      </c>
      <c r="B41" s="3">
        <v>4</v>
      </c>
      <c r="C41" s="3">
        <v>1</v>
      </c>
      <c r="D41" s="3">
        <v>626</v>
      </c>
      <c r="E41" s="3">
        <v>627</v>
      </c>
      <c r="F41" s="3">
        <v>64</v>
      </c>
      <c r="G41" s="3">
        <v>650</v>
      </c>
      <c r="H41" s="3">
        <v>1252</v>
      </c>
      <c r="I41" s="3">
        <v>660</v>
      </c>
      <c r="J41" s="3">
        <v>3601</v>
      </c>
      <c r="K41" s="8">
        <f>(B41*10*SYNTHESE!B41*SYNTHESE!B41)+(10*F41*SYNTHESE!B41)+H41</f>
        <v>25488360652</v>
      </c>
      <c r="L41" s="8">
        <f>K41-SYNTHESE!F41</f>
        <v>14132805</v>
      </c>
      <c r="M41" s="8">
        <f t="shared" si="1"/>
        <v>50878098626</v>
      </c>
    </row>
    <row r="42" spans="1:13" ht="12">
      <c r="A42" s="8" t="s">
        <v>27</v>
      </c>
      <c r="B42" s="8">
        <v>4</v>
      </c>
      <c r="C42" s="8">
        <v>1</v>
      </c>
      <c r="D42" s="8">
        <v>2</v>
      </c>
      <c r="E42" s="8">
        <v>2</v>
      </c>
      <c r="F42" s="8">
        <v>13</v>
      </c>
      <c r="G42" s="8">
        <v>5</v>
      </c>
      <c r="H42" s="8">
        <v>136</v>
      </c>
      <c r="I42" s="8">
        <v>5</v>
      </c>
      <c r="J42" s="8">
        <v>3600</v>
      </c>
      <c r="K42" s="3">
        <f>(10*'[1]Synthèse'!B42*'[1]Synthèse'!B42*B42)+(10*'[1]Synthèse'!B42*F42)+H42</f>
        <v>136</v>
      </c>
      <c r="L42" s="3">
        <f>MAX(K42-'[1]Synthèse'!F42,0)</f>
        <v>136</v>
      </c>
      <c r="M42" s="3">
        <f>(L42*3600)+D42</f>
        <v>489602</v>
      </c>
    </row>
    <row r="43" spans="1:13" ht="12">
      <c r="A43" s="8" t="s">
        <v>28</v>
      </c>
      <c r="B43" s="8">
        <v>7</v>
      </c>
      <c r="C43" s="8">
        <v>1</v>
      </c>
      <c r="D43" s="8">
        <v>5</v>
      </c>
      <c r="E43" s="8">
        <v>6</v>
      </c>
      <c r="F43" s="8">
        <v>37</v>
      </c>
      <c r="G43" s="8">
        <v>8</v>
      </c>
      <c r="H43" s="8">
        <v>709</v>
      </c>
      <c r="I43" s="8">
        <v>8</v>
      </c>
      <c r="J43" s="8">
        <v>3600</v>
      </c>
      <c r="K43" s="3">
        <f>(10*'[1]Synthèse'!B43*'[1]Synthèse'!B43*B43)+(10*'[1]Synthèse'!B43*F43)+H43</f>
        <v>709</v>
      </c>
      <c r="L43" s="3">
        <f>MAX(K43-'[1]Synthèse'!F43,0)</f>
        <v>709</v>
      </c>
      <c r="M43" s="3">
        <f>(L43*3600)+D43</f>
        <v>2552405</v>
      </c>
    </row>
    <row r="44" spans="1:13" ht="12">
      <c r="A44" s="8" t="s">
        <v>29</v>
      </c>
      <c r="B44" s="8">
        <v>4</v>
      </c>
      <c r="C44" s="8">
        <v>1</v>
      </c>
      <c r="D44" s="8">
        <v>32</v>
      </c>
      <c r="E44" s="8">
        <v>32</v>
      </c>
      <c r="F44" s="8">
        <v>36</v>
      </c>
      <c r="G44" s="8">
        <v>33</v>
      </c>
      <c r="H44" s="8">
        <v>560</v>
      </c>
      <c r="I44" s="8">
        <v>33</v>
      </c>
      <c r="J44" s="8">
        <v>3600</v>
      </c>
      <c r="K44" s="3">
        <f>(10*'[1]Synthèse'!B44*'[1]Synthèse'!B44*B44)+(10*'[1]Synthèse'!B44*F44)+H44</f>
        <v>560</v>
      </c>
      <c r="L44" s="3">
        <f>MAX(K44-'[1]Synthèse'!F44,0)</f>
        <v>560</v>
      </c>
      <c r="M44" s="3">
        <f>(L44*3600)+D44</f>
        <v>2016032</v>
      </c>
    </row>
    <row r="45" spans="1:13" ht="12">
      <c r="A45" s="8" t="s">
        <v>30</v>
      </c>
      <c r="B45" s="8">
        <v>8</v>
      </c>
      <c r="C45" s="8">
        <v>1</v>
      </c>
      <c r="D45" s="8">
        <v>36</v>
      </c>
      <c r="E45" s="8">
        <v>36</v>
      </c>
      <c r="F45" s="8">
        <v>204</v>
      </c>
      <c r="G45" s="8">
        <v>447</v>
      </c>
      <c r="H45" s="8">
        <v>5281</v>
      </c>
      <c r="I45" s="8">
        <v>447</v>
      </c>
      <c r="J45" s="8">
        <v>3600</v>
      </c>
      <c r="K45" s="3">
        <f>(10*'[1]Synthèse'!B45*'[1]Synthèse'!B45*B45)+(10*'[1]Synthèse'!B45*F45)+H45</f>
        <v>5281</v>
      </c>
      <c r="L45" s="3">
        <f>MAX(K45-'[1]Synthèse'!F45,0)</f>
        <v>5281</v>
      </c>
      <c r="M45" s="3">
        <f>(L45*3600)+D45</f>
        <v>19011636</v>
      </c>
    </row>
    <row r="46" ht="12">
      <c r="A46" s="8" t="s">
        <v>31</v>
      </c>
    </row>
    <row r="47" ht="12">
      <c r="A47" s="8" t="s">
        <v>31</v>
      </c>
    </row>
  </sheetData>
  <printOptions/>
  <pageMargins left="0.38" right="0.45" top="0.3" bottom="0.18" header="0.22" footer="0.1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47"/>
  <sheetViews>
    <sheetView workbookViewId="0" topLeftCell="A1">
      <selection activeCell="E16" sqref="E16"/>
    </sheetView>
  </sheetViews>
  <sheetFormatPr defaultColWidth="11.421875" defaultRowHeight="12.75"/>
  <cols>
    <col min="1" max="1" width="11.7109375" style="3" customWidth="1"/>
    <col min="2" max="3" width="3.28125" style="3" customWidth="1"/>
    <col min="4" max="5" width="9.7109375" style="3" customWidth="1"/>
    <col min="6" max="6" width="6.7109375" style="3" customWidth="1"/>
    <col min="7" max="7" width="10.7109375" style="3" customWidth="1"/>
    <col min="8" max="9" width="7.7109375" style="3" customWidth="1"/>
    <col min="10" max="10" width="10.7109375" style="3" customWidth="1"/>
    <col min="11" max="13" width="14.7109375" style="3" customWidth="1"/>
    <col min="14" max="16384" width="11.421875" style="3" customWidth="1"/>
  </cols>
  <sheetData>
    <row r="1" spans="1:13" s="5" customFormat="1" ht="36">
      <c r="A1" s="5" t="s">
        <v>49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26</v>
      </c>
      <c r="H1" s="5" t="s">
        <v>21</v>
      </c>
      <c r="I1" s="5" t="s">
        <v>22</v>
      </c>
      <c r="J1" s="5" t="s">
        <v>23</v>
      </c>
      <c r="K1" s="5" t="s">
        <v>82</v>
      </c>
      <c r="L1" s="5" t="s">
        <v>83</v>
      </c>
      <c r="M1" s="5" t="s">
        <v>84</v>
      </c>
    </row>
    <row r="2" spans="1:13" ht="12">
      <c r="A2" s="3" t="s">
        <v>0</v>
      </c>
      <c r="B2" s="3">
        <v>4</v>
      </c>
      <c r="C2" s="3">
        <v>0</v>
      </c>
      <c r="D2" s="3">
        <v>1</v>
      </c>
      <c r="F2" s="3">
        <v>4</v>
      </c>
      <c r="G2" s="3">
        <v>122</v>
      </c>
      <c r="H2" s="3">
        <v>56</v>
      </c>
      <c r="I2" s="3">
        <v>3290</v>
      </c>
      <c r="J2" s="3">
        <v>3599</v>
      </c>
      <c r="K2" s="8">
        <f>(B2*10*SYNTHESE!B2*SYNTHESE!B2)+(10*F2*SYNTHESE!B2)+H2</f>
        <v>35758856</v>
      </c>
      <c r="L2" s="8">
        <f>K2-SYNTHESE!F2</f>
        <v>26</v>
      </c>
      <c r="M2" s="8">
        <f>(L2*3600)+D2</f>
        <v>93601</v>
      </c>
    </row>
    <row r="3" spans="1:13" ht="12">
      <c r="A3" s="3" t="s">
        <v>1</v>
      </c>
      <c r="B3" s="3">
        <v>2</v>
      </c>
      <c r="C3" s="3">
        <v>0</v>
      </c>
      <c r="D3" s="3">
        <v>5</v>
      </c>
      <c r="F3" s="3">
        <v>7</v>
      </c>
      <c r="G3" s="3">
        <v>2555</v>
      </c>
      <c r="H3" s="3">
        <v>86</v>
      </c>
      <c r="I3" s="3">
        <v>3519</v>
      </c>
      <c r="J3" s="3">
        <v>3598</v>
      </c>
      <c r="K3" s="8">
        <f>(B3*10*SYNTHESE!B3*SYNTHESE!B3)+(10*F3*SYNTHESE!B3)+H3</f>
        <v>40370636</v>
      </c>
      <c r="L3" s="8">
        <f>K3-SYNTHESE!F3</f>
        <v>69</v>
      </c>
      <c r="M3" s="8">
        <f aca="true" t="shared" si="0" ref="M3:M45">(L3*3600)+D3</f>
        <v>248405</v>
      </c>
    </row>
    <row r="4" spans="1:13" ht="12">
      <c r="A4" s="3" t="s">
        <v>2</v>
      </c>
      <c r="B4" s="3">
        <v>7</v>
      </c>
      <c r="C4" s="3">
        <v>0</v>
      </c>
      <c r="D4" s="3">
        <v>3</v>
      </c>
      <c r="F4" s="3">
        <v>10</v>
      </c>
      <c r="G4" s="3">
        <v>2577</v>
      </c>
      <c r="H4" s="3">
        <v>341</v>
      </c>
      <c r="I4" s="3">
        <v>3535</v>
      </c>
      <c r="J4" s="3">
        <v>3599</v>
      </c>
      <c r="K4" s="8">
        <f>(B4*10*SYNTHESE!B4*SYNTHESE!B4)+(10*F4*SYNTHESE!B4)+H4</f>
        <v>294380341</v>
      </c>
      <c r="L4" s="8">
        <f>K4-SYNTHESE!F4</f>
        <v>205</v>
      </c>
      <c r="M4" s="8">
        <f t="shared" si="0"/>
        <v>738003</v>
      </c>
    </row>
    <row r="5" spans="1:13" ht="12">
      <c r="A5" s="3" t="s">
        <v>3</v>
      </c>
      <c r="B5" s="3">
        <v>1</v>
      </c>
      <c r="C5" s="3">
        <v>0</v>
      </c>
      <c r="D5" s="3">
        <v>6</v>
      </c>
      <c r="F5" s="3">
        <v>31</v>
      </c>
      <c r="G5" s="3">
        <v>2665</v>
      </c>
      <c r="H5" s="3">
        <v>0</v>
      </c>
      <c r="I5" s="3">
        <v>2665</v>
      </c>
      <c r="J5" s="3">
        <v>3599</v>
      </c>
      <c r="K5" s="8">
        <f>(B5*10*SYNTHESE!B5*SYNTHESE!B5)+(10*F5*SYNTHESE!B5)+H5</f>
        <v>24851120</v>
      </c>
      <c r="L5" s="8">
        <f>K5-SYNTHESE!F5</f>
        <v>202930</v>
      </c>
      <c r="M5" s="8">
        <f t="shared" si="0"/>
        <v>730548006</v>
      </c>
    </row>
    <row r="6" spans="1:13" ht="12">
      <c r="A6" s="3" t="s">
        <v>4</v>
      </c>
      <c r="B6" s="3">
        <v>11</v>
      </c>
      <c r="C6" s="3">
        <v>0</v>
      </c>
      <c r="D6" s="3">
        <v>0</v>
      </c>
      <c r="F6" s="3">
        <v>1</v>
      </c>
      <c r="G6" s="3">
        <v>3</v>
      </c>
      <c r="H6" s="3">
        <v>372</v>
      </c>
      <c r="I6" s="3">
        <v>3196</v>
      </c>
      <c r="J6" s="3">
        <v>3599</v>
      </c>
      <c r="K6" s="8">
        <f>(B6*10*SYNTHESE!B6*SYNTHESE!B6)+(10*F6*SYNTHESE!B6)+H6</f>
        <v>521348332</v>
      </c>
      <c r="L6" s="8">
        <f>K6-SYNTHESE!F6</f>
        <v>328</v>
      </c>
      <c r="M6" s="8">
        <f t="shared" si="0"/>
        <v>1180800</v>
      </c>
    </row>
    <row r="7" spans="1:13" ht="12">
      <c r="A7" s="3" t="s">
        <v>5</v>
      </c>
      <c r="B7" s="3">
        <v>5</v>
      </c>
      <c r="C7" s="3">
        <v>0</v>
      </c>
      <c r="D7" s="3">
        <v>17</v>
      </c>
      <c r="F7" s="3">
        <v>12</v>
      </c>
      <c r="G7" s="3">
        <v>2527</v>
      </c>
      <c r="H7" s="3">
        <v>246</v>
      </c>
      <c r="I7" s="3">
        <v>3533</v>
      </c>
      <c r="J7" s="3">
        <v>3599</v>
      </c>
      <c r="K7" s="8">
        <f>(B7*10*SYNTHESE!B7*SYNTHESE!B7)+(10*F7*SYNTHESE!B7)+H7</f>
        <v>466407056</v>
      </c>
      <c r="L7" s="8">
        <f>K7-SYNTHESE!F7</f>
        <v>136</v>
      </c>
      <c r="M7" s="8">
        <f t="shared" si="0"/>
        <v>489617</v>
      </c>
    </row>
    <row r="8" spans="1:13" ht="12">
      <c r="A8" s="3" t="s">
        <v>6</v>
      </c>
      <c r="B8" s="3">
        <v>9</v>
      </c>
      <c r="C8" s="3">
        <v>0</v>
      </c>
      <c r="D8" s="3">
        <v>4</v>
      </c>
      <c r="F8" s="3">
        <v>22</v>
      </c>
      <c r="G8" s="3">
        <v>2537</v>
      </c>
      <c r="H8" s="3">
        <v>714</v>
      </c>
      <c r="I8" s="3">
        <v>3551</v>
      </c>
      <c r="J8" s="3">
        <v>3599</v>
      </c>
      <c r="K8" s="8">
        <f>(B8*10*SYNTHESE!B8*SYNTHESE!B8)+(10*F8*SYNTHESE!B8)+H8</f>
        <v>1602165834</v>
      </c>
      <c r="L8" s="8">
        <f>K8-SYNTHESE!F8</f>
        <v>843957</v>
      </c>
      <c r="M8" s="8">
        <f t="shared" si="0"/>
        <v>3038245204</v>
      </c>
    </row>
    <row r="9" spans="1:13" ht="12">
      <c r="A9" s="3" t="s">
        <v>7</v>
      </c>
      <c r="B9" s="3">
        <v>5</v>
      </c>
      <c r="C9" s="3">
        <v>0</v>
      </c>
      <c r="D9" s="3">
        <v>9</v>
      </c>
      <c r="F9" s="3">
        <v>16</v>
      </c>
      <c r="G9" s="3">
        <v>2531</v>
      </c>
      <c r="H9" s="3">
        <v>266</v>
      </c>
      <c r="I9" s="3">
        <v>3573</v>
      </c>
      <c r="J9" s="3">
        <v>3599</v>
      </c>
      <c r="K9" s="8">
        <f>(B9*10*SYNTHESE!B9*SYNTHESE!B9)+(10*F9*SYNTHESE!B9)+H9</f>
        <v>541073546</v>
      </c>
      <c r="L9" s="8">
        <f>K9-SYNTHESE!F9</f>
        <v>114</v>
      </c>
      <c r="M9" s="8">
        <f t="shared" si="0"/>
        <v>410409</v>
      </c>
    </row>
    <row r="10" spans="1:13" ht="12">
      <c r="A10" s="3" t="s">
        <v>8</v>
      </c>
      <c r="B10" s="3">
        <v>3</v>
      </c>
      <c r="C10" s="3">
        <v>0</v>
      </c>
      <c r="D10" s="3">
        <v>11</v>
      </c>
      <c r="F10" s="3">
        <v>28</v>
      </c>
      <c r="G10" s="3">
        <v>2542</v>
      </c>
      <c r="H10" s="3">
        <v>195</v>
      </c>
      <c r="I10" s="3">
        <v>3544</v>
      </c>
      <c r="J10" s="3">
        <v>3599</v>
      </c>
      <c r="K10" s="8">
        <f>(B10*10*SYNTHESE!B10*SYNTHESE!B10)+(10*F10*SYNTHESE!B10)+H10</f>
        <v>524087945</v>
      </c>
      <c r="L10" s="8">
        <f>K10-SYNTHESE!F10</f>
        <v>81</v>
      </c>
      <c r="M10" s="8">
        <f t="shared" si="0"/>
        <v>291611</v>
      </c>
    </row>
    <row r="11" spans="1:13" ht="12">
      <c r="A11" s="3" t="s">
        <v>9</v>
      </c>
      <c r="B11" s="3">
        <v>6</v>
      </c>
      <c r="C11" s="3">
        <v>0</v>
      </c>
      <c r="D11" s="3">
        <v>12</v>
      </c>
      <c r="F11" s="3">
        <v>18</v>
      </c>
      <c r="G11" s="3">
        <v>2544</v>
      </c>
      <c r="H11" s="3">
        <v>475</v>
      </c>
      <c r="I11" s="3">
        <v>3420</v>
      </c>
      <c r="J11" s="3">
        <v>3599</v>
      </c>
      <c r="K11" s="8">
        <f>(B11*10*SYNTHESE!B11*SYNTHESE!B11)+(10*F11*SYNTHESE!B11)+H11</f>
        <v>1692722275</v>
      </c>
      <c r="L11" s="8">
        <f>K11-SYNTHESE!F11</f>
        <v>264</v>
      </c>
      <c r="M11" s="8">
        <f t="shared" si="0"/>
        <v>950412</v>
      </c>
    </row>
    <row r="12" spans="1:13" ht="12">
      <c r="A12" s="3" t="s">
        <v>10</v>
      </c>
      <c r="B12" s="3">
        <v>8</v>
      </c>
      <c r="C12" s="3">
        <v>0</v>
      </c>
      <c r="D12" s="3">
        <v>47</v>
      </c>
      <c r="F12" s="3">
        <v>8</v>
      </c>
      <c r="G12" s="3">
        <v>2540</v>
      </c>
      <c r="H12" s="3">
        <v>1015</v>
      </c>
      <c r="I12" s="3">
        <v>3588</v>
      </c>
      <c r="J12" s="3">
        <v>3588</v>
      </c>
      <c r="K12" s="8">
        <f>(B12*10*SYNTHESE!B12*SYNTHESE!B12)+(10*F12*SYNTHESE!B12)+H12</f>
        <v>3950861495</v>
      </c>
      <c r="L12" s="8">
        <f>K12-SYNTHESE!F12</f>
        <v>840</v>
      </c>
      <c r="M12" s="8">
        <f t="shared" si="0"/>
        <v>3024047</v>
      </c>
    </row>
    <row r="13" spans="1:13" ht="12">
      <c r="A13" s="3" t="s">
        <v>11</v>
      </c>
      <c r="B13" s="3">
        <v>3</v>
      </c>
      <c r="C13" s="3">
        <v>0</v>
      </c>
      <c r="D13" s="3">
        <v>517</v>
      </c>
      <c r="F13" s="3">
        <v>83</v>
      </c>
      <c r="G13" s="3">
        <v>517</v>
      </c>
      <c r="H13" s="3">
        <v>1698</v>
      </c>
      <c r="I13" s="3">
        <v>517</v>
      </c>
      <c r="J13" s="3">
        <v>2522</v>
      </c>
      <c r="K13" s="8">
        <f>(B13*10*SYNTHESE!B13*SYNTHESE!B13)+(10*F13*SYNTHESE!B13)+H13</f>
        <v>4308363798</v>
      </c>
      <c r="L13" s="8">
        <f>K13-SYNTHESE!F13</f>
        <v>1442386677</v>
      </c>
      <c r="M13" s="8">
        <f t="shared" si="0"/>
        <v>5192592037717</v>
      </c>
    </row>
    <row r="14" spans="1:13" ht="12">
      <c r="A14" s="3" t="s">
        <v>12</v>
      </c>
      <c r="B14" s="3">
        <v>3</v>
      </c>
      <c r="C14" s="3">
        <v>0</v>
      </c>
      <c r="D14" s="3">
        <v>1641</v>
      </c>
      <c r="F14" s="3">
        <v>49</v>
      </c>
      <c r="G14" s="3">
        <v>3188</v>
      </c>
      <c r="H14" s="3">
        <v>2003</v>
      </c>
      <c r="I14" s="3">
        <v>3188</v>
      </c>
      <c r="J14" s="3">
        <v>3599</v>
      </c>
      <c r="K14" s="8">
        <f>(B14*10*SYNTHESE!B14*SYNTHESE!B14)+(10*F14*SYNTHESE!B14)+H14</f>
        <v>4313642343</v>
      </c>
      <c r="L14" s="8">
        <f>K14-SYNTHESE!F14</f>
        <v>720817</v>
      </c>
      <c r="M14" s="8">
        <f t="shared" si="0"/>
        <v>2594942841</v>
      </c>
    </row>
    <row r="15" spans="1:13" ht="12">
      <c r="A15" s="3" t="s">
        <v>13</v>
      </c>
      <c r="B15" s="3">
        <v>4</v>
      </c>
      <c r="C15" s="3">
        <v>0</v>
      </c>
      <c r="D15" s="3">
        <v>348</v>
      </c>
      <c r="F15" s="3">
        <v>35</v>
      </c>
      <c r="G15" s="3">
        <v>2950</v>
      </c>
      <c r="H15" s="3">
        <v>3485</v>
      </c>
      <c r="I15" s="3">
        <v>2969</v>
      </c>
      <c r="J15" s="3">
        <v>3600</v>
      </c>
      <c r="K15" s="8">
        <f>(B15*10*SYNTHESE!B15*SYNTHESE!B15)+(10*F15*SYNTHESE!B15)+H15</f>
        <v>14686334395</v>
      </c>
      <c r="L15" s="8">
        <f>K15-SYNTHESE!F15</f>
        <v>2302189</v>
      </c>
      <c r="M15" s="8">
        <f t="shared" si="0"/>
        <v>8287880748</v>
      </c>
    </row>
    <row r="16" spans="1:13" ht="12">
      <c r="A16" s="3" t="s">
        <v>14</v>
      </c>
      <c r="B16" s="3">
        <v>5</v>
      </c>
      <c r="C16" s="3">
        <v>0</v>
      </c>
      <c r="D16" s="3">
        <v>135</v>
      </c>
      <c r="F16" s="3">
        <v>15</v>
      </c>
      <c r="G16" s="3">
        <v>2917</v>
      </c>
      <c r="H16" s="3">
        <v>1569</v>
      </c>
      <c r="I16" s="3">
        <v>3596</v>
      </c>
      <c r="J16" s="3">
        <v>3599</v>
      </c>
      <c r="K16" s="8">
        <f>(B16*10*SYNTHESE!B16*SYNTHESE!B16)+(10*F16*SYNTHESE!B16)+H16</f>
        <v>11656356069</v>
      </c>
      <c r="L16" s="8">
        <f>K16-SYNTHESE!F16</f>
        <v>1424</v>
      </c>
      <c r="M16" s="8">
        <f t="shared" si="0"/>
        <v>5126535</v>
      </c>
    </row>
    <row r="17" spans="1:252" ht="12">
      <c r="A17" s="3" t="s">
        <v>32</v>
      </c>
      <c r="B17" s="3">
        <v>11</v>
      </c>
      <c r="C17" s="3">
        <v>0</v>
      </c>
      <c r="D17" s="3">
        <v>0</v>
      </c>
      <c r="F17" s="3">
        <v>5</v>
      </c>
      <c r="G17" s="3">
        <v>2</v>
      </c>
      <c r="H17" s="3">
        <v>56</v>
      </c>
      <c r="I17" s="3">
        <v>300</v>
      </c>
      <c r="J17" s="3">
        <v>3600</v>
      </c>
      <c r="K17" s="8">
        <f>(B17*10*SYNTHESE!B17*SYNTHESE!B17)+(10*F17*SYNTHESE!B17)+H17</f>
        <v>372103316</v>
      </c>
      <c r="L17" s="8">
        <f>K17-SYNTHESE!F17</f>
        <v>0</v>
      </c>
      <c r="M17" s="8">
        <f t="shared" si="0"/>
        <v>0</v>
      </c>
      <c r="IR17" s="3" t="s">
        <v>47</v>
      </c>
    </row>
    <row r="18" spans="1:13" ht="12">
      <c r="A18" s="3" t="s">
        <v>33</v>
      </c>
      <c r="B18" s="3">
        <v>4</v>
      </c>
      <c r="C18" s="3">
        <v>0</v>
      </c>
      <c r="D18" s="3">
        <v>1</v>
      </c>
      <c r="F18" s="3">
        <v>4</v>
      </c>
      <c r="G18" s="3">
        <v>1</v>
      </c>
      <c r="H18" s="3">
        <v>34</v>
      </c>
      <c r="I18" s="3">
        <v>3</v>
      </c>
      <c r="J18" s="3">
        <v>3599</v>
      </c>
      <c r="K18" s="8">
        <f>(B18*10*SYNTHESE!B18*SYNTHESE!B18)+(10*F18*SYNTHESE!B18)+H18</f>
        <v>130971634</v>
      </c>
      <c r="L18" s="8">
        <f>K18-SYNTHESE!F18</f>
        <v>0</v>
      </c>
      <c r="M18" s="8">
        <f t="shared" si="0"/>
        <v>1</v>
      </c>
    </row>
    <row r="19" spans="1:13" ht="12">
      <c r="A19" s="3" t="s">
        <v>34</v>
      </c>
      <c r="B19" s="3">
        <v>8</v>
      </c>
      <c r="C19" s="3">
        <v>0</v>
      </c>
      <c r="D19" s="3">
        <v>27</v>
      </c>
      <c r="F19" s="3">
        <v>4</v>
      </c>
      <c r="G19" s="3">
        <v>29</v>
      </c>
      <c r="H19" s="3">
        <v>55</v>
      </c>
      <c r="I19" s="3">
        <v>29</v>
      </c>
      <c r="J19" s="3">
        <v>3599</v>
      </c>
      <c r="K19" s="8">
        <f>(B19*10*SYNTHESE!B19*SYNTHESE!B19)+(10*F19*SYNTHESE!B19)+H19</f>
        <v>162507055</v>
      </c>
      <c r="L19" s="8">
        <f>K19-SYNTHESE!F19</f>
        <v>0</v>
      </c>
      <c r="M19" s="8">
        <f t="shared" si="0"/>
        <v>27</v>
      </c>
    </row>
    <row r="20" spans="1:13" ht="12">
      <c r="A20" s="3" t="s">
        <v>35</v>
      </c>
      <c r="B20" s="3">
        <v>6</v>
      </c>
      <c r="C20" s="3">
        <v>0</v>
      </c>
      <c r="D20" s="3">
        <v>489</v>
      </c>
      <c r="F20" s="3">
        <v>2</v>
      </c>
      <c r="G20" s="3">
        <v>494</v>
      </c>
      <c r="H20" s="3">
        <v>51</v>
      </c>
      <c r="I20" s="3">
        <v>3247</v>
      </c>
      <c r="J20" s="3">
        <v>3599</v>
      </c>
      <c r="K20" s="8">
        <f>(B20*10*SYNTHESE!B20*SYNTHESE!B20)+(10*F20*SYNTHESE!B20)+H20</f>
        <v>456780091</v>
      </c>
      <c r="L20" s="8">
        <f>K20-SYNTHESE!F20</f>
        <v>0</v>
      </c>
      <c r="M20" s="8">
        <f t="shared" si="0"/>
        <v>489</v>
      </c>
    </row>
    <row r="21" spans="1:13" ht="12">
      <c r="A21" s="3" t="s">
        <v>48</v>
      </c>
      <c r="B21" s="3">
        <v>10</v>
      </c>
      <c r="C21" s="3">
        <v>0</v>
      </c>
      <c r="D21" s="3">
        <v>1</v>
      </c>
      <c r="F21" s="3">
        <v>5</v>
      </c>
      <c r="G21" s="3">
        <v>4</v>
      </c>
      <c r="H21" s="3">
        <v>97</v>
      </c>
      <c r="I21" s="3">
        <v>133</v>
      </c>
      <c r="J21" s="3">
        <v>3599</v>
      </c>
      <c r="K21" s="8">
        <f>(B21*10*SYNTHESE!B21*SYNTHESE!B21)+(10*F21*SYNTHESE!B21)+H21</f>
        <v>506362597</v>
      </c>
      <c r="L21" s="8">
        <f>K21-SYNTHESE!F21</f>
        <v>0</v>
      </c>
      <c r="M21" s="8">
        <f t="shared" si="0"/>
        <v>1</v>
      </c>
    </row>
    <row r="22" spans="1:13" ht="12">
      <c r="A22" s="3" t="s">
        <v>37</v>
      </c>
      <c r="B22" s="3">
        <v>4</v>
      </c>
      <c r="C22" s="3">
        <v>0</v>
      </c>
      <c r="D22" s="3">
        <v>4</v>
      </c>
      <c r="F22" s="3">
        <v>2</v>
      </c>
      <c r="G22" s="3">
        <v>68</v>
      </c>
      <c r="H22" s="3">
        <v>10</v>
      </c>
      <c r="I22" s="3">
        <v>469</v>
      </c>
      <c r="J22" s="3">
        <v>3599</v>
      </c>
      <c r="K22" s="8">
        <f>(B22*10*SYNTHESE!B22*SYNTHESE!B22)+(10*F22*SYNTHESE!B22)+H22</f>
        <v>63832030</v>
      </c>
      <c r="L22" s="8">
        <f>K22-SYNTHESE!F22</f>
        <v>0</v>
      </c>
      <c r="M22" s="8">
        <f t="shared" si="0"/>
        <v>4</v>
      </c>
    </row>
    <row r="23" spans="1:13" ht="12">
      <c r="A23" s="3" t="s">
        <v>38</v>
      </c>
      <c r="B23" s="3">
        <v>7</v>
      </c>
      <c r="C23" s="3">
        <v>0</v>
      </c>
      <c r="D23" s="3">
        <v>303</v>
      </c>
      <c r="F23" s="3">
        <v>15</v>
      </c>
      <c r="G23" s="3">
        <v>2527</v>
      </c>
      <c r="H23" s="3">
        <v>187</v>
      </c>
      <c r="I23" s="3">
        <v>3275</v>
      </c>
      <c r="J23" s="3">
        <v>3600</v>
      </c>
      <c r="K23" s="8">
        <f>(B23*10*SYNTHESE!B23*SYNTHESE!B23)+(10*F23*SYNTHESE!B23)+H23</f>
        <v>16015862687</v>
      </c>
      <c r="L23" s="8">
        <f>K23-SYNTHESE!F23</f>
        <v>0</v>
      </c>
      <c r="M23" s="8">
        <f t="shared" si="0"/>
        <v>303</v>
      </c>
    </row>
    <row r="24" spans="1:13" ht="12">
      <c r="A24" s="3" t="s">
        <v>39</v>
      </c>
      <c r="B24" s="3">
        <v>9</v>
      </c>
      <c r="C24" s="3">
        <v>0</v>
      </c>
      <c r="D24" s="3">
        <v>70</v>
      </c>
      <c r="F24" s="3">
        <v>16</v>
      </c>
      <c r="G24" s="3">
        <v>76</v>
      </c>
      <c r="H24" s="3">
        <v>187</v>
      </c>
      <c r="I24" s="3">
        <v>2704</v>
      </c>
      <c r="J24" s="3">
        <v>3600</v>
      </c>
      <c r="K24" s="8">
        <f>(B24*10*SYNTHESE!B24*SYNTHESE!B24)+(10*F24*SYNTHESE!B24)+H24</f>
        <v>84415056437</v>
      </c>
      <c r="L24" s="8">
        <f>K24-SYNTHESE!F24</f>
        <v>0</v>
      </c>
      <c r="M24" s="8">
        <f t="shared" si="0"/>
        <v>70</v>
      </c>
    </row>
    <row r="25" spans="1:13" ht="12">
      <c r="A25" s="3" t="s">
        <v>40</v>
      </c>
      <c r="B25" s="3">
        <v>7</v>
      </c>
      <c r="C25" s="3">
        <v>0</v>
      </c>
      <c r="D25" s="3">
        <v>16</v>
      </c>
      <c r="F25" s="3">
        <v>6</v>
      </c>
      <c r="G25" s="3">
        <v>24</v>
      </c>
      <c r="H25" s="3">
        <v>71</v>
      </c>
      <c r="I25" s="3">
        <v>149</v>
      </c>
      <c r="J25" s="3">
        <v>3600</v>
      </c>
      <c r="K25" s="8">
        <f>(B25*10*SYNTHESE!B25*SYNTHESE!B25)+(10*F25*SYNTHESE!B25)+H25</f>
        <v>10854408471</v>
      </c>
      <c r="L25" s="8">
        <f>K25-SYNTHESE!F25</f>
        <v>0</v>
      </c>
      <c r="M25" s="8">
        <f t="shared" si="0"/>
        <v>16</v>
      </c>
    </row>
    <row r="26" spans="1:13" ht="12">
      <c r="A26" s="3" t="s">
        <v>41</v>
      </c>
      <c r="B26" s="3">
        <v>3</v>
      </c>
      <c r="C26" s="3">
        <v>0</v>
      </c>
      <c r="D26" s="3">
        <v>73</v>
      </c>
      <c r="F26" s="3">
        <v>7</v>
      </c>
      <c r="G26" s="3">
        <v>87</v>
      </c>
      <c r="H26" s="3">
        <v>32</v>
      </c>
      <c r="I26" s="3">
        <v>2307</v>
      </c>
      <c r="J26" s="3">
        <v>3600</v>
      </c>
      <c r="K26" s="8">
        <f>(B26*10*SYNTHESE!B26*SYNTHESE!B26)+(10*F26*SYNTHESE!B26)+H26</f>
        <v>1469230092</v>
      </c>
      <c r="L26" s="8">
        <f>K26-SYNTHESE!F26</f>
        <v>0</v>
      </c>
      <c r="M26" s="8">
        <f t="shared" si="0"/>
        <v>73</v>
      </c>
    </row>
    <row r="27" spans="1:13" ht="12">
      <c r="A27" s="3" t="s">
        <v>42</v>
      </c>
      <c r="B27" s="3">
        <v>7</v>
      </c>
      <c r="C27" s="3">
        <v>0</v>
      </c>
      <c r="D27" s="3">
        <v>41</v>
      </c>
      <c r="F27" s="3">
        <v>9</v>
      </c>
      <c r="G27" s="3">
        <v>56</v>
      </c>
      <c r="H27" s="3">
        <v>74</v>
      </c>
      <c r="I27" s="3">
        <v>1288</v>
      </c>
      <c r="J27" s="3">
        <v>2522</v>
      </c>
      <c r="K27" s="8">
        <f>(B27*10*SYNTHESE!B27*SYNTHESE!B27)+(10*F27*SYNTHESE!B27)+H27</f>
        <v>9245658834</v>
      </c>
      <c r="L27" s="8">
        <f>K27-SYNTHESE!F27</f>
        <v>0</v>
      </c>
      <c r="M27" s="8">
        <f t="shared" si="0"/>
        <v>41</v>
      </c>
    </row>
    <row r="28" spans="1:13" ht="12">
      <c r="A28" s="3" t="s">
        <v>43</v>
      </c>
      <c r="B28" s="3">
        <v>11</v>
      </c>
      <c r="C28" s="3">
        <v>0</v>
      </c>
      <c r="D28" s="3">
        <v>2</v>
      </c>
      <c r="F28" s="3">
        <v>4</v>
      </c>
      <c r="G28" s="3">
        <v>3444</v>
      </c>
      <c r="H28" s="3">
        <v>64</v>
      </c>
      <c r="I28" s="3">
        <v>3449</v>
      </c>
      <c r="J28" s="3">
        <v>3599</v>
      </c>
      <c r="K28" s="8">
        <f>(B28*10*SYNTHESE!B28*SYNTHESE!B28)+(10*F28*SYNTHESE!B28)+H28</f>
        <v>2383779014</v>
      </c>
      <c r="L28" s="8">
        <f>K28-SYNTHESE!F28</f>
        <v>1300141544</v>
      </c>
      <c r="M28" s="8">
        <f t="shared" si="0"/>
        <v>4680509558402</v>
      </c>
    </row>
    <row r="29" spans="1:13" ht="12">
      <c r="A29" s="3" t="s">
        <v>44</v>
      </c>
      <c r="B29" s="3">
        <v>3</v>
      </c>
      <c r="C29" s="3">
        <v>0</v>
      </c>
      <c r="D29" s="3">
        <v>47</v>
      </c>
      <c r="F29" s="3">
        <v>13</v>
      </c>
      <c r="G29" s="3">
        <v>467</v>
      </c>
      <c r="H29" s="3">
        <v>32</v>
      </c>
      <c r="I29" s="3">
        <v>3252</v>
      </c>
      <c r="J29" s="3">
        <v>3599</v>
      </c>
      <c r="K29" s="8">
        <f>(B29*10*SYNTHESE!B29*SYNTHESE!B29)+(10*F29*SYNTHESE!B29)+H29</f>
        <v>3323373892</v>
      </c>
      <c r="L29" s="8">
        <f>K29-SYNTHESE!F29</f>
        <v>0</v>
      </c>
      <c r="M29" s="8">
        <f t="shared" si="0"/>
        <v>47</v>
      </c>
    </row>
    <row r="30" spans="1:13" ht="12">
      <c r="A30" s="3" t="s">
        <v>45</v>
      </c>
      <c r="B30" s="3">
        <v>6</v>
      </c>
      <c r="C30" s="3">
        <v>0</v>
      </c>
      <c r="D30" s="3">
        <v>251</v>
      </c>
      <c r="F30" s="3">
        <v>25</v>
      </c>
      <c r="G30" s="3">
        <v>2547</v>
      </c>
      <c r="H30" s="3">
        <v>239</v>
      </c>
      <c r="I30" s="3">
        <v>3419</v>
      </c>
      <c r="J30" s="3">
        <v>3600</v>
      </c>
      <c r="K30" s="8">
        <f>(B30*10*SYNTHESE!B30*SYNTHESE!B30)+(10*F30*SYNTHESE!B30)+H30</f>
        <v>40932390829</v>
      </c>
      <c r="L30" s="8">
        <f>K30-SYNTHESE!F30</f>
        <v>27</v>
      </c>
      <c r="M30" s="8">
        <f t="shared" si="0"/>
        <v>97451</v>
      </c>
    </row>
    <row r="31" spans="1:13" ht="12">
      <c r="A31" s="3" t="s">
        <v>46</v>
      </c>
      <c r="B31" s="3">
        <v>11</v>
      </c>
      <c r="C31" s="3">
        <v>0</v>
      </c>
      <c r="D31" s="3">
        <v>14</v>
      </c>
      <c r="F31" s="3">
        <v>1166</v>
      </c>
      <c r="G31" s="3">
        <v>3576</v>
      </c>
      <c r="H31" s="3">
        <v>12029</v>
      </c>
      <c r="I31" s="3">
        <v>3600</v>
      </c>
      <c r="J31" s="3">
        <v>3600</v>
      </c>
      <c r="K31" s="8">
        <f>(B31*10*SYNTHESE!B31*SYNTHESE!B31)+(10*F31*SYNTHESE!B31)+H31</f>
        <v>98709515999</v>
      </c>
      <c r="L31" s="8">
        <f>K31-SYNTHESE!F31</f>
        <v>36112369831</v>
      </c>
      <c r="M31" s="8">
        <f t="shared" si="0"/>
        <v>130004531391614</v>
      </c>
    </row>
    <row r="32" spans="1:13" ht="12">
      <c r="A32" s="3" t="s">
        <v>69</v>
      </c>
      <c r="B32" s="3">
        <v>5</v>
      </c>
      <c r="C32" s="3">
        <v>0</v>
      </c>
      <c r="D32" s="3">
        <v>83</v>
      </c>
      <c r="F32" s="3">
        <v>4</v>
      </c>
      <c r="G32" s="3">
        <v>2536</v>
      </c>
      <c r="H32" s="3">
        <v>1180</v>
      </c>
      <c r="I32" s="3">
        <v>3599</v>
      </c>
      <c r="J32" s="3">
        <v>3599</v>
      </c>
      <c r="K32" s="8">
        <f>(B32*10*SYNTHESE!B32*SYNTHESE!B32)+(10*F32*SYNTHESE!B32)+H32</f>
        <v>92399590</v>
      </c>
      <c r="L32" s="8">
        <f>K32-SYNTHESE!F32</f>
        <v>0</v>
      </c>
      <c r="M32" s="8">
        <f t="shared" si="0"/>
        <v>83</v>
      </c>
    </row>
    <row r="33" spans="1:13" ht="12">
      <c r="A33" s="3" t="s">
        <v>70</v>
      </c>
      <c r="B33" s="3">
        <v>10</v>
      </c>
      <c r="C33" s="3">
        <v>0</v>
      </c>
      <c r="D33" s="3">
        <v>359</v>
      </c>
      <c r="F33" s="3">
        <v>52</v>
      </c>
      <c r="G33" s="3">
        <v>359</v>
      </c>
      <c r="H33" s="3">
        <v>1739</v>
      </c>
      <c r="I33" s="3">
        <v>359</v>
      </c>
      <c r="J33" s="3">
        <v>2522</v>
      </c>
      <c r="K33" s="8">
        <f>(B33*10*SYNTHESE!B33*SYNTHESE!B33)+(10*F33*SYNTHESE!B33)+H33</f>
        <v>1977226219</v>
      </c>
      <c r="L33" s="8">
        <f>K33-SYNTHESE!F33</f>
        <v>792100262</v>
      </c>
      <c r="M33" s="8">
        <f t="shared" si="0"/>
        <v>2851560943559</v>
      </c>
    </row>
    <row r="34" spans="1:13" ht="12">
      <c r="A34" s="3" t="s">
        <v>71</v>
      </c>
      <c r="B34" s="3">
        <v>5</v>
      </c>
      <c r="C34" s="3">
        <v>0</v>
      </c>
      <c r="D34" s="3">
        <v>506</v>
      </c>
      <c r="F34" s="3">
        <v>7</v>
      </c>
      <c r="G34" s="3">
        <v>2611</v>
      </c>
      <c r="H34" s="3">
        <v>66</v>
      </c>
      <c r="I34" s="3">
        <v>3378</v>
      </c>
      <c r="J34" s="3">
        <v>3599</v>
      </c>
      <c r="K34" s="8">
        <f>(B34*10*SYNTHESE!B34*SYNTHESE!B34)+(10*F34*SYNTHESE!B34)+H34</f>
        <v>821624226</v>
      </c>
      <c r="L34" s="8">
        <f>K34-SYNTHESE!F34</f>
        <v>16</v>
      </c>
      <c r="M34" s="8">
        <f t="shared" si="0"/>
        <v>58106</v>
      </c>
    </row>
    <row r="35" spans="1:13" ht="12">
      <c r="A35" s="3" t="s">
        <v>72</v>
      </c>
      <c r="B35" s="3">
        <v>4</v>
      </c>
      <c r="C35" s="3">
        <v>0</v>
      </c>
      <c r="D35" s="3">
        <v>20</v>
      </c>
      <c r="F35" s="3">
        <v>2</v>
      </c>
      <c r="G35" s="3">
        <v>98</v>
      </c>
      <c r="H35" s="3">
        <v>46</v>
      </c>
      <c r="I35" s="3">
        <v>3415</v>
      </c>
      <c r="J35" s="3">
        <v>3599</v>
      </c>
      <c r="K35" s="8">
        <f>(B35*10*SYNTHESE!B35*SYNTHESE!B35)+(10*F35*SYNTHESE!B35)+H35</f>
        <v>645210606</v>
      </c>
      <c r="L35" s="8">
        <f>K35-SYNTHESE!F35</f>
        <v>2</v>
      </c>
      <c r="M35" s="8">
        <f t="shared" si="0"/>
        <v>7220</v>
      </c>
    </row>
    <row r="36" spans="1:13" ht="12">
      <c r="A36" s="3" t="s">
        <v>73</v>
      </c>
      <c r="B36" s="3">
        <v>7</v>
      </c>
      <c r="C36" s="3">
        <v>0</v>
      </c>
      <c r="D36" s="3">
        <v>2530</v>
      </c>
      <c r="F36" s="3">
        <v>3</v>
      </c>
      <c r="G36" s="3">
        <v>3253</v>
      </c>
      <c r="H36" s="3">
        <v>1280</v>
      </c>
      <c r="I36" s="3">
        <v>3259</v>
      </c>
      <c r="J36" s="3">
        <v>3600</v>
      </c>
      <c r="K36" s="8">
        <f>(B36*10*SYNTHESE!B36*SYNTHESE!B36)+(10*F36*SYNTHESE!B36)+H36</f>
        <v>7490195120</v>
      </c>
      <c r="L36" s="8">
        <f>K36-SYNTHESE!F36</f>
        <v>1069570774</v>
      </c>
      <c r="M36" s="8">
        <f t="shared" si="0"/>
        <v>3850454788930</v>
      </c>
    </row>
    <row r="37" spans="1:13" ht="12">
      <c r="A37" s="3" t="s">
        <v>74</v>
      </c>
      <c r="B37" s="3">
        <v>7</v>
      </c>
      <c r="C37" s="3">
        <v>0</v>
      </c>
      <c r="D37" s="3">
        <v>491</v>
      </c>
      <c r="F37" s="3">
        <v>99</v>
      </c>
      <c r="G37" s="3">
        <v>491</v>
      </c>
      <c r="H37" s="3">
        <v>2153</v>
      </c>
      <c r="I37" s="3">
        <v>491</v>
      </c>
      <c r="J37" s="3">
        <v>491</v>
      </c>
      <c r="K37" s="8">
        <f>(B37*10*SYNTHESE!B37*SYNTHESE!B37)+(10*F37*SYNTHESE!B37)+H37</f>
        <v>5105296053</v>
      </c>
      <c r="L37" s="8">
        <f>K37-SYNTHESE!F37</f>
        <v>7767004</v>
      </c>
      <c r="M37" s="8">
        <f t="shared" si="0"/>
        <v>27961214891</v>
      </c>
    </row>
    <row r="38" spans="1:13" ht="12">
      <c r="A38" s="3" t="s">
        <v>75</v>
      </c>
      <c r="B38" s="3">
        <v>11</v>
      </c>
      <c r="C38" s="3">
        <v>0</v>
      </c>
      <c r="D38" s="3">
        <v>5</v>
      </c>
      <c r="F38" s="3">
        <v>3</v>
      </c>
      <c r="G38" s="3">
        <v>162</v>
      </c>
      <c r="H38" s="3">
        <v>12229</v>
      </c>
      <c r="I38" s="3">
        <v>162</v>
      </c>
      <c r="J38" s="3">
        <v>3600</v>
      </c>
      <c r="K38" s="8">
        <f>(B38*10*SYNTHESE!B38*SYNTHESE!B38)+(10*F38*SYNTHESE!B38)+H38</f>
        <v>78137013229</v>
      </c>
      <c r="L38" s="8">
        <f>K38-SYNTHESE!F38</f>
        <v>42618958811</v>
      </c>
      <c r="M38" s="8">
        <f t="shared" si="0"/>
        <v>153428251719605</v>
      </c>
    </row>
    <row r="39" spans="1:13" ht="12">
      <c r="A39" s="3" t="s">
        <v>76</v>
      </c>
      <c r="B39" s="3">
        <v>11</v>
      </c>
      <c r="C39" s="3">
        <v>0</v>
      </c>
      <c r="D39" s="3">
        <v>18</v>
      </c>
      <c r="F39" s="3">
        <v>79</v>
      </c>
      <c r="G39" s="3">
        <v>1338</v>
      </c>
      <c r="H39" s="3">
        <v>14058</v>
      </c>
      <c r="I39" s="3">
        <v>1338</v>
      </c>
      <c r="J39" s="3">
        <v>3600</v>
      </c>
      <c r="K39" s="8">
        <f>(B39*10*SYNTHESE!B39*SYNTHESE!B39)+(10*F39*SYNTHESE!B39)+H39</f>
        <v>95815737958</v>
      </c>
      <c r="L39" s="8">
        <f>K39-SYNTHESE!F39</f>
        <v>69686698605</v>
      </c>
      <c r="M39" s="8">
        <f t="shared" si="0"/>
        <v>250872114978018</v>
      </c>
    </row>
    <row r="40" spans="1:13" ht="12">
      <c r="A40" s="3" t="s">
        <v>77</v>
      </c>
      <c r="B40" s="3">
        <v>3</v>
      </c>
      <c r="C40" s="3">
        <v>0</v>
      </c>
      <c r="D40" s="3">
        <v>196</v>
      </c>
      <c r="F40" s="3">
        <v>356</v>
      </c>
      <c r="G40" s="3">
        <v>2844</v>
      </c>
      <c r="H40" s="3">
        <v>2844</v>
      </c>
      <c r="I40" s="3">
        <v>3522</v>
      </c>
      <c r="J40" s="3">
        <v>3599</v>
      </c>
      <c r="K40" s="8">
        <f>(B40*10*SYNTHESE!B40*SYNTHESE!B40)+(10*F40*SYNTHESE!B40)+H40</f>
        <v>3375999314</v>
      </c>
      <c r="L40" s="8">
        <f>K40-SYNTHESE!F40</f>
        <v>0</v>
      </c>
      <c r="M40" s="8">
        <f t="shared" si="0"/>
        <v>196</v>
      </c>
    </row>
    <row r="41" spans="1:13" ht="12">
      <c r="A41" s="3" t="s">
        <v>78</v>
      </c>
      <c r="B41" s="3">
        <v>11</v>
      </c>
      <c r="C41" s="3">
        <v>0</v>
      </c>
      <c r="D41" s="3">
        <v>5</v>
      </c>
      <c r="F41" s="3">
        <v>39</v>
      </c>
      <c r="G41" s="3">
        <v>1700</v>
      </c>
      <c r="H41" s="3">
        <v>16755</v>
      </c>
      <c r="I41" s="3">
        <v>1700</v>
      </c>
      <c r="J41" s="3">
        <v>3600</v>
      </c>
      <c r="K41" s="8">
        <f>(B41*10*SYNTHESE!B41*SYNTHESE!B41)+(10*F41*SYNTHESE!B41)+H41</f>
        <v>70058433155</v>
      </c>
      <c r="L41" s="8">
        <f>K41-SYNTHESE!F41</f>
        <v>44584205308</v>
      </c>
      <c r="M41" s="8">
        <f t="shared" si="0"/>
        <v>160503139108805</v>
      </c>
    </row>
    <row r="42" spans="1:13" ht="12">
      <c r="A42" s="3" t="s">
        <v>27</v>
      </c>
      <c r="B42" s="3">
        <v>4</v>
      </c>
      <c r="C42" s="3">
        <v>0</v>
      </c>
      <c r="D42" s="3">
        <v>1</v>
      </c>
      <c r="F42" s="3">
        <v>2</v>
      </c>
      <c r="G42" s="3">
        <v>3</v>
      </c>
      <c r="H42" s="3">
        <v>35</v>
      </c>
      <c r="I42" s="3">
        <v>3552</v>
      </c>
      <c r="J42" s="3">
        <v>3599</v>
      </c>
      <c r="K42" s="8">
        <f>(B42*10*SYNTHESE!B42*SYNTHESE!B42)+(10*F42*SYNTHESE!B42)+H42</f>
        <v>18292595</v>
      </c>
      <c r="L42" s="8">
        <f>K42-SYNTHESE!F42</f>
        <v>4</v>
      </c>
      <c r="M42" s="8">
        <f t="shared" si="0"/>
        <v>14401</v>
      </c>
    </row>
    <row r="43" spans="1:13" ht="12">
      <c r="A43" s="3" t="s">
        <v>28</v>
      </c>
      <c r="B43" s="3">
        <v>7</v>
      </c>
      <c r="C43" s="3">
        <v>0</v>
      </c>
      <c r="D43" s="3">
        <v>2</v>
      </c>
      <c r="F43" s="3">
        <v>6</v>
      </c>
      <c r="G43" s="3">
        <v>2524</v>
      </c>
      <c r="H43" s="3">
        <v>157</v>
      </c>
      <c r="I43" s="3">
        <v>3583</v>
      </c>
      <c r="J43" s="3">
        <v>3598</v>
      </c>
      <c r="K43" s="8">
        <f>(B43*10*SYNTHESE!B43*SYNTHESE!B43)+(10*F43*SYNTHESE!B43)+H43</f>
        <v>89609287</v>
      </c>
      <c r="L43" s="8">
        <f>K43-SYNTHESE!F43</f>
        <v>11402</v>
      </c>
      <c r="M43" s="8">
        <f t="shared" si="0"/>
        <v>41047202</v>
      </c>
    </row>
    <row r="44" spans="1:13" ht="12">
      <c r="A44" s="3" t="s">
        <v>29</v>
      </c>
      <c r="B44" s="3">
        <v>4</v>
      </c>
      <c r="C44" s="3">
        <v>0</v>
      </c>
      <c r="D44" s="3">
        <v>5</v>
      </c>
      <c r="F44" s="3">
        <v>9</v>
      </c>
      <c r="G44" s="3">
        <v>2530</v>
      </c>
      <c r="H44" s="3">
        <v>140</v>
      </c>
      <c r="I44" s="3">
        <v>3504</v>
      </c>
      <c r="J44" s="3">
        <v>3598</v>
      </c>
      <c r="K44" s="8">
        <f>(B44*10*SYNTHESE!B44*SYNTHESE!B44)+(10*F44*SYNTHESE!B44)+H44</f>
        <v>163559670</v>
      </c>
      <c r="L44" s="8">
        <f>K44-SYNTHESE!F44</f>
        <v>82</v>
      </c>
      <c r="M44" s="8">
        <f t="shared" si="0"/>
        <v>295205</v>
      </c>
    </row>
    <row r="45" spans="1:13" ht="12">
      <c r="A45" s="3" t="s">
        <v>30</v>
      </c>
      <c r="B45" s="3">
        <v>8</v>
      </c>
      <c r="C45" s="3">
        <v>0</v>
      </c>
      <c r="D45" s="3">
        <v>13</v>
      </c>
      <c r="F45" s="3">
        <v>31</v>
      </c>
      <c r="G45" s="3">
        <v>2571</v>
      </c>
      <c r="H45" s="3">
        <v>1184</v>
      </c>
      <c r="I45" s="3">
        <v>3583</v>
      </c>
      <c r="J45" s="3">
        <v>3599</v>
      </c>
      <c r="K45" s="8">
        <f>(B45*10*SYNTHESE!B45*SYNTHESE!B45)+(10*F45*SYNTHESE!B45)+H45</f>
        <v>5938751204</v>
      </c>
      <c r="L45" s="8">
        <f>K45-SYNTHESE!F45</f>
        <v>702</v>
      </c>
      <c r="M45" s="8">
        <f t="shared" si="0"/>
        <v>2527213</v>
      </c>
    </row>
    <row r="46" ht="12">
      <c r="A46" s="3" t="s">
        <v>31</v>
      </c>
    </row>
    <row r="47" ht="12">
      <c r="A47" s="3" t="s">
        <v>31</v>
      </c>
    </row>
  </sheetData>
  <printOptions/>
  <pageMargins left="0.35" right="0.46" top="0.35" bottom="0.21" header="0.33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K44" sqref="K44"/>
    </sheetView>
  </sheetViews>
  <sheetFormatPr defaultColWidth="11.421875" defaultRowHeight="12.75"/>
  <cols>
    <col min="1" max="1" width="11.7109375" style="3" customWidth="1"/>
    <col min="2" max="3" width="3.28125" style="3" customWidth="1"/>
    <col min="4" max="5" width="9.7109375" style="3" customWidth="1"/>
    <col min="6" max="6" width="6.7109375" style="3" customWidth="1"/>
    <col min="7" max="7" width="10.7109375" style="3" customWidth="1"/>
    <col min="8" max="9" width="7.7109375" style="3" customWidth="1"/>
    <col min="10" max="10" width="10.7109375" style="3" customWidth="1"/>
    <col min="11" max="13" width="14.7109375" style="3" customWidth="1"/>
    <col min="14" max="16384" width="11.421875" style="3" customWidth="1"/>
  </cols>
  <sheetData>
    <row r="1" spans="1:13" ht="36">
      <c r="A1" s="5" t="s">
        <v>51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26</v>
      </c>
      <c r="H1" s="5" t="s">
        <v>21</v>
      </c>
      <c r="I1" s="5" t="s">
        <v>22</v>
      </c>
      <c r="J1" s="5" t="s">
        <v>23</v>
      </c>
      <c r="K1" s="5" t="s">
        <v>82</v>
      </c>
      <c r="L1" s="5" t="s">
        <v>83</v>
      </c>
      <c r="M1" s="5" t="s">
        <v>84</v>
      </c>
    </row>
    <row r="2" spans="1:13" ht="12">
      <c r="A2" s="3" t="s">
        <v>0</v>
      </c>
      <c r="B2" s="3">
        <v>5</v>
      </c>
      <c r="C2" s="3">
        <v>0</v>
      </c>
      <c r="D2" s="3">
        <v>3600</v>
      </c>
      <c r="F2" s="3">
        <v>1</v>
      </c>
      <c r="G2" s="3">
        <v>3600</v>
      </c>
      <c r="H2" s="3">
        <v>281</v>
      </c>
      <c r="I2" s="3">
        <v>3600</v>
      </c>
      <c r="J2" s="3">
        <v>3600</v>
      </c>
      <c r="K2" s="8">
        <f>(B2*10*SYNTHESE!B2*SYNTHESE!B2)+(10*F2*SYNTHESE!B2)+H2</f>
        <v>44660981</v>
      </c>
      <c r="L2" s="8">
        <f>K2-SYNTHESE!F2</f>
        <v>8902151</v>
      </c>
      <c r="M2" s="8">
        <f>(L2*3600)+D2</f>
        <v>32047747200</v>
      </c>
    </row>
    <row r="3" spans="1:13" ht="12">
      <c r="A3" s="3" t="s">
        <v>1</v>
      </c>
      <c r="B3" s="3">
        <v>11</v>
      </c>
      <c r="C3" s="3">
        <v>0</v>
      </c>
      <c r="D3" s="3">
        <v>3600</v>
      </c>
      <c r="F3" s="3">
        <v>1</v>
      </c>
      <c r="G3" s="3">
        <v>3600</v>
      </c>
      <c r="H3" s="3">
        <v>1274</v>
      </c>
      <c r="I3" s="3">
        <v>3600</v>
      </c>
      <c r="J3" s="3">
        <v>3600</v>
      </c>
      <c r="K3" s="8">
        <f>(B3*10*SYNTHESE!B3*SYNTHESE!B3)+(10*F3*SYNTHESE!B3)+H3</f>
        <v>221507174</v>
      </c>
      <c r="L3" s="8">
        <f>K3-SYNTHESE!F3</f>
        <v>181136607</v>
      </c>
      <c r="M3" s="8">
        <f aca="true" t="shared" si="0" ref="M3:M45">(L3*3600)+D3</f>
        <v>652091788800</v>
      </c>
    </row>
    <row r="4" spans="1:13" ht="12">
      <c r="A4" s="3" t="s">
        <v>2</v>
      </c>
      <c r="B4" s="3">
        <v>7</v>
      </c>
      <c r="C4" s="3">
        <v>0</v>
      </c>
      <c r="D4" s="3">
        <v>350</v>
      </c>
      <c r="F4" s="3">
        <v>13</v>
      </c>
      <c r="G4" s="3">
        <v>1605</v>
      </c>
      <c r="H4" s="3">
        <v>589</v>
      </c>
      <c r="I4" s="3">
        <v>3222</v>
      </c>
      <c r="J4" s="3">
        <v>3600</v>
      </c>
      <c r="K4" s="8">
        <f>(B4*10*SYNTHESE!B4*SYNTHESE!B4)+(10*F4*SYNTHESE!B4)+H4</f>
        <v>294442089</v>
      </c>
      <c r="L4" s="8">
        <f>K4-SYNTHESE!F4</f>
        <v>61953</v>
      </c>
      <c r="M4" s="8">
        <f t="shared" si="0"/>
        <v>223031150</v>
      </c>
    </row>
    <row r="5" spans="1:13" ht="12">
      <c r="A5" s="3" t="s">
        <v>3</v>
      </c>
      <c r="B5" s="3">
        <v>7</v>
      </c>
      <c r="C5" s="3">
        <v>0</v>
      </c>
      <c r="D5" s="3">
        <v>3600</v>
      </c>
      <c r="F5" s="3">
        <v>1</v>
      </c>
      <c r="G5" s="3">
        <v>3600</v>
      </c>
      <c r="H5" s="3">
        <v>3678</v>
      </c>
      <c r="I5" s="3">
        <v>3600</v>
      </c>
      <c r="J5" s="3">
        <v>3600</v>
      </c>
      <c r="K5" s="8">
        <f>(B5*10*SYNTHESE!B5*SYNTHESE!B5)+(10*F5*SYNTHESE!B5)+H5</f>
        <v>170589758</v>
      </c>
      <c r="L5" s="8">
        <f>K5-SYNTHESE!F5</f>
        <v>145941568</v>
      </c>
      <c r="M5" s="8">
        <f t="shared" si="0"/>
        <v>525389648400</v>
      </c>
    </row>
    <row r="6" spans="1:13" ht="12">
      <c r="A6" s="3" t="s">
        <v>4</v>
      </c>
      <c r="B6" s="3">
        <v>11</v>
      </c>
      <c r="C6" s="3">
        <v>0</v>
      </c>
      <c r="D6" s="3">
        <v>22</v>
      </c>
      <c r="F6" s="3">
        <v>7</v>
      </c>
      <c r="G6" s="3">
        <v>98</v>
      </c>
      <c r="H6" s="3">
        <v>2284</v>
      </c>
      <c r="I6" s="3">
        <v>1292</v>
      </c>
      <c r="J6" s="3">
        <v>3600</v>
      </c>
      <c r="K6" s="8">
        <f>(B6*10*SYNTHESE!B6*SYNTHESE!B6)+(10*F6*SYNTHESE!B6)+H6</f>
        <v>521480864</v>
      </c>
      <c r="L6" s="8">
        <f>K6-SYNTHESE!F6</f>
        <v>132860</v>
      </c>
      <c r="M6" s="8">
        <f t="shared" si="0"/>
        <v>478296022</v>
      </c>
    </row>
    <row r="7" spans="1:13" ht="12">
      <c r="A7" s="3" t="s">
        <v>5</v>
      </c>
      <c r="B7" s="3">
        <v>7</v>
      </c>
      <c r="C7" s="3">
        <v>0</v>
      </c>
      <c r="D7" s="3">
        <v>623</v>
      </c>
      <c r="F7" s="3">
        <v>15</v>
      </c>
      <c r="G7" s="3">
        <v>2714</v>
      </c>
      <c r="H7" s="3">
        <v>1210</v>
      </c>
      <c r="I7" s="3">
        <v>2714</v>
      </c>
      <c r="J7" s="3">
        <v>3600</v>
      </c>
      <c r="K7" s="8">
        <f>(B7*10*SYNTHESE!B7*SYNTHESE!B7)+(10*F7*SYNTHESE!B7)+H7</f>
        <v>652915790</v>
      </c>
      <c r="L7" s="8">
        <f>K7-SYNTHESE!F7</f>
        <v>186508870</v>
      </c>
      <c r="M7" s="8">
        <f t="shared" si="0"/>
        <v>671431932623</v>
      </c>
    </row>
    <row r="8" spans="1:13" ht="12">
      <c r="A8" s="3" t="s">
        <v>6</v>
      </c>
      <c r="B8" s="3">
        <v>9</v>
      </c>
      <c r="C8" s="3">
        <v>1</v>
      </c>
      <c r="D8" s="3">
        <v>76</v>
      </c>
      <c r="E8" s="3">
        <v>77</v>
      </c>
      <c r="F8" s="3">
        <v>33</v>
      </c>
      <c r="G8" s="3">
        <v>1579</v>
      </c>
      <c r="H8" s="3">
        <v>1585</v>
      </c>
      <c r="I8" s="3">
        <v>1579</v>
      </c>
      <c r="J8" s="3">
        <v>3600</v>
      </c>
      <c r="K8" s="8">
        <f>(B8*10*SYNTHESE!B8*SYNTHESE!B8)+(10*F8*SYNTHESE!B8)+H8</f>
        <v>1602630685</v>
      </c>
      <c r="L8" s="8">
        <f>K8-SYNTHESE!F8</f>
        <v>1308808</v>
      </c>
      <c r="M8" s="8">
        <f t="shared" si="0"/>
        <v>4711708876</v>
      </c>
    </row>
    <row r="9" spans="1:13" ht="12">
      <c r="A9" s="3" t="s">
        <v>7</v>
      </c>
      <c r="B9" s="3">
        <v>5</v>
      </c>
      <c r="C9" s="3">
        <v>0</v>
      </c>
      <c r="D9" s="3">
        <v>436</v>
      </c>
      <c r="F9" s="3">
        <v>26</v>
      </c>
      <c r="G9" s="3">
        <v>982</v>
      </c>
      <c r="H9" s="3">
        <v>625</v>
      </c>
      <c r="I9" s="3">
        <v>3480</v>
      </c>
      <c r="J9" s="3">
        <v>3600</v>
      </c>
      <c r="K9" s="8">
        <f>(B9*10*SYNTHESE!B9*SYNTHESE!B9)+(10*F9*SYNTHESE!B9)+H9</f>
        <v>541402705</v>
      </c>
      <c r="L9" s="8">
        <f>K9-SYNTHESE!F9</f>
        <v>329273</v>
      </c>
      <c r="M9" s="8">
        <f t="shared" si="0"/>
        <v>1185383236</v>
      </c>
    </row>
    <row r="10" spans="1:13" ht="12">
      <c r="A10" s="3" t="s">
        <v>8</v>
      </c>
      <c r="B10" s="3">
        <v>10</v>
      </c>
      <c r="C10" s="3">
        <v>0</v>
      </c>
      <c r="D10" s="3">
        <v>3600</v>
      </c>
      <c r="F10" s="3">
        <v>1</v>
      </c>
      <c r="G10" s="3">
        <v>3600</v>
      </c>
      <c r="H10" s="3">
        <v>3678</v>
      </c>
      <c r="I10" s="3">
        <v>3600</v>
      </c>
      <c r="J10" s="3">
        <v>3600</v>
      </c>
      <c r="K10" s="8">
        <f>(B10*10*SYNTHESE!B10*SYNTHESE!B10)+(10*F10*SYNTHESE!B10)+H10</f>
        <v>1743107928</v>
      </c>
      <c r="L10" s="8">
        <f>K10-SYNTHESE!F10</f>
        <v>1219020064</v>
      </c>
      <c r="M10" s="8">
        <f t="shared" si="0"/>
        <v>4388472234000</v>
      </c>
    </row>
    <row r="11" spans="1:13" ht="12">
      <c r="A11" s="3" t="s">
        <v>9</v>
      </c>
      <c r="B11" s="3">
        <v>8</v>
      </c>
      <c r="C11" s="3">
        <v>0</v>
      </c>
      <c r="D11" s="3">
        <v>1166</v>
      </c>
      <c r="F11" s="3">
        <v>5</v>
      </c>
      <c r="G11" s="3">
        <v>2319</v>
      </c>
      <c r="H11" s="3">
        <v>2871</v>
      </c>
      <c r="I11" s="3">
        <v>3039</v>
      </c>
      <c r="J11" s="3">
        <v>3600</v>
      </c>
      <c r="K11" s="8">
        <f>(B11*10*SYNTHESE!B11*SYNTHESE!B11)+(10*F11*SYNTHESE!B11)+H11</f>
        <v>2255956371</v>
      </c>
      <c r="L11" s="8">
        <f>K11-SYNTHESE!F11</f>
        <v>563234360</v>
      </c>
      <c r="M11" s="8">
        <f t="shared" si="0"/>
        <v>2027643697166</v>
      </c>
    </row>
    <row r="12" spans="1:13" ht="12">
      <c r="A12" s="3" t="s">
        <v>10</v>
      </c>
      <c r="B12" s="3">
        <v>10</v>
      </c>
      <c r="C12" s="3">
        <v>0</v>
      </c>
      <c r="D12" s="3">
        <v>3600</v>
      </c>
      <c r="F12" s="3">
        <v>1</v>
      </c>
      <c r="G12" s="3">
        <v>3600</v>
      </c>
      <c r="H12" s="3">
        <v>5108</v>
      </c>
      <c r="I12" s="3">
        <v>3600</v>
      </c>
      <c r="J12" s="3">
        <v>3600</v>
      </c>
      <c r="K12" s="8">
        <f>(B12*10*SYNTHESE!B12*SYNTHESE!B12)+(10*F12*SYNTHESE!B12)+H12</f>
        <v>4937948278</v>
      </c>
      <c r="L12" s="8">
        <f>K12-SYNTHESE!F12</f>
        <v>987087623</v>
      </c>
      <c r="M12" s="8">
        <f t="shared" si="0"/>
        <v>3553515446400</v>
      </c>
    </row>
    <row r="13" spans="1:13" ht="12">
      <c r="A13" s="3" t="s">
        <v>11</v>
      </c>
      <c r="B13" s="3">
        <v>9</v>
      </c>
      <c r="C13" s="3">
        <v>0</v>
      </c>
      <c r="D13" s="3">
        <v>1586</v>
      </c>
      <c r="F13" s="3">
        <v>70</v>
      </c>
      <c r="G13" s="3">
        <v>2534</v>
      </c>
      <c r="H13" s="3">
        <v>7682</v>
      </c>
      <c r="I13" s="3">
        <v>3309</v>
      </c>
      <c r="J13" s="3">
        <v>3600</v>
      </c>
      <c r="K13" s="8">
        <f>(B13*10*SYNTHESE!B13*SYNTHESE!B13)+(10*F13*SYNTHESE!B13)+H13</f>
        <v>12903667682</v>
      </c>
      <c r="L13" s="8">
        <f>K13-SYNTHESE!F13</f>
        <v>10037690561</v>
      </c>
      <c r="M13" s="8">
        <f t="shared" si="0"/>
        <v>36135686021186</v>
      </c>
    </row>
    <row r="14" spans="1:13" ht="12">
      <c r="A14" s="3" t="s">
        <v>12</v>
      </c>
      <c r="B14" s="3">
        <v>10</v>
      </c>
      <c r="C14" s="3">
        <v>0</v>
      </c>
      <c r="D14" s="3">
        <v>265</v>
      </c>
      <c r="F14" s="3">
        <v>13</v>
      </c>
      <c r="G14" s="3">
        <v>2930</v>
      </c>
      <c r="H14" s="3">
        <v>9651</v>
      </c>
      <c r="I14" s="3">
        <v>3347</v>
      </c>
      <c r="J14" s="3">
        <v>3600</v>
      </c>
      <c r="K14" s="8">
        <f>(B14*10*SYNTHESE!B14*SYNTHESE!B14)+(10*F14*SYNTHESE!B14)+H14</f>
        <v>14360796341</v>
      </c>
      <c r="L14" s="8">
        <f>K14-SYNTHESE!F14</f>
        <v>10047874815</v>
      </c>
      <c r="M14" s="8">
        <f t="shared" si="0"/>
        <v>36172349334265</v>
      </c>
    </row>
    <row r="15" spans="1:13" ht="12">
      <c r="A15" s="3" t="s">
        <v>13</v>
      </c>
      <c r="B15" s="3">
        <v>10</v>
      </c>
      <c r="C15" s="3">
        <v>0</v>
      </c>
      <c r="D15" s="3">
        <v>659</v>
      </c>
      <c r="F15" s="3">
        <v>101</v>
      </c>
      <c r="G15" s="3">
        <v>1835</v>
      </c>
      <c r="H15" s="3">
        <v>15718</v>
      </c>
      <c r="I15" s="3">
        <v>1835</v>
      </c>
      <c r="J15" s="3">
        <v>3600</v>
      </c>
      <c r="K15" s="8">
        <f>(B15*10*SYNTHESE!B15*SYNTHESE!B15)+(10*F15*SYNTHESE!B15)+H15</f>
        <v>36718429188</v>
      </c>
      <c r="L15" s="8">
        <f>K15-SYNTHESE!F15</f>
        <v>22034396982</v>
      </c>
      <c r="M15" s="8">
        <f t="shared" si="0"/>
        <v>79323829135859</v>
      </c>
    </row>
    <row r="16" spans="1:13" ht="12">
      <c r="A16" s="3" t="s">
        <v>14</v>
      </c>
      <c r="B16" s="3">
        <v>10</v>
      </c>
      <c r="C16" s="3">
        <v>0</v>
      </c>
      <c r="D16" s="3">
        <v>1418</v>
      </c>
      <c r="F16" s="3">
        <v>61</v>
      </c>
      <c r="G16" s="3">
        <v>2520</v>
      </c>
      <c r="H16" s="3">
        <v>14010</v>
      </c>
      <c r="I16" s="3">
        <v>2520</v>
      </c>
      <c r="J16" s="3">
        <v>3600</v>
      </c>
      <c r="K16" s="8">
        <f>(B16*10*SYNTHESE!B16*SYNTHESE!B16)+(10*F16*SYNTHESE!B16)+H16</f>
        <v>23317455780</v>
      </c>
      <c r="L16" s="8">
        <f>K16-SYNTHESE!F16</f>
        <v>11661101135</v>
      </c>
      <c r="M16" s="8">
        <f t="shared" si="0"/>
        <v>41979964087418</v>
      </c>
    </row>
    <row r="17" spans="1:13" ht="12">
      <c r="A17" s="3" t="s">
        <v>32</v>
      </c>
      <c r="B17" s="3">
        <v>11</v>
      </c>
      <c r="C17" s="3">
        <v>1</v>
      </c>
      <c r="D17" s="3">
        <v>0</v>
      </c>
      <c r="E17" s="3">
        <v>1</v>
      </c>
      <c r="F17" s="3">
        <v>5</v>
      </c>
      <c r="G17" s="3">
        <v>2</v>
      </c>
      <c r="H17" s="3">
        <v>57</v>
      </c>
      <c r="I17" s="3">
        <v>2</v>
      </c>
      <c r="J17" s="3">
        <v>3600</v>
      </c>
      <c r="K17" s="8">
        <f>(B17*10*SYNTHESE!B17*SYNTHESE!B17)+(10*F17*SYNTHESE!B17)+H17</f>
        <v>372103317</v>
      </c>
      <c r="L17" s="8">
        <f>K17-SYNTHESE!F17</f>
        <v>1</v>
      </c>
      <c r="M17" s="8">
        <f t="shared" si="0"/>
        <v>3600</v>
      </c>
    </row>
    <row r="18" spans="1:13" ht="12">
      <c r="A18" s="3" t="s">
        <v>33</v>
      </c>
      <c r="B18" s="3">
        <v>4</v>
      </c>
      <c r="C18" s="3">
        <v>1</v>
      </c>
      <c r="D18" s="3">
        <v>1</v>
      </c>
      <c r="E18" s="3">
        <v>1</v>
      </c>
      <c r="F18" s="3">
        <v>4</v>
      </c>
      <c r="G18" s="3">
        <v>1</v>
      </c>
      <c r="H18" s="3">
        <v>34</v>
      </c>
      <c r="I18" s="3">
        <v>1</v>
      </c>
      <c r="J18" s="3">
        <v>3600</v>
      </c>
      <c r="K18" s="8">
        <f>(B18*10*SYNTHESE!B18*SYNTHESE!B18)+(10*F18*SYNTHESE!B18)+H18</f>
        <v>130971634</v>
      </c>
      <c r="L18" s="8">
        <f>K18-SYNTHESE!F18</f>
        <v>0</v>
      </c>
      <c r="M18" s="8">
        <f t="shared" si="0"/>
        <v>1</v>
      </c>
    </row>
    <row r="19" spans="1:13" ht="12">
      <c r="A19" s="3" t="s">
        <v>34</v>
      </c>
      <c r="B19" s="3">
        <v>8</v>
      </c>
      <c r="C19" s="3">
        <v>0</v>
      </c>
      <c r="D19" s="3">
        <v>0</v>
      </c>
      <c r="F19" s="3">
        <v>4</v>
      </c>
      <c r="G19" s="3">
        <v>0</v>
      </c>
      <c r="H19" s="3">
        <v>55</v>
      </c>
      <c r="I19" s="3">
        <v>0</v>
      </c>
      <c r="J19" s="3">
        <v>3600</v>
      </c>
      <c r="K19" s="8">
        <f>(B19*10*SYNTHESE!B19*SYNTHESE!B19)+(10*F19*SYNTHESE!B19)+H19</f>
        <v>162507055</v>
      </c>
      <c r="L19" s="8">
        <f>K19-SYNTHESE!F19</f>
        <v>0</v>
      </c>
      <c r="M19" s="8">
        <f t="shared" si="0"/>
        <v>0</v>
      </c>
    </row>
    <row r="20" spans="1:13" ht="12">
      <c r="A20" s="3" t="s">
        <v>35</v>
      </c>
      <c r="B20" s="3">
        <v>6</v>
      </c>
      <c r="C20" s="3">
        <v>0</v>
      </c>
      <c r="D20" s="3">
        <v>8</v>
      </c>
      <c r="F20" s="3">
        <v>2</v>
      </c>
      <c r="G20" s="3">
        <v>8</v>
      </c>
      <c r="H20" s="3">
        <v>51</v>
      </c>
      <c r="I20" s="3">
        <v>8</v>
      </c>
      <c r="J20" s="3">
        <v>3600</v>
      </c>
      <c r="K20" s="8">
        <f>(B20*10*SYNTHESE!B20*SYNTHESE!B20)+(10*F20*SYNTHESE!B20)+H20</f>
        <v>456780091</v>
      </c>
      <c r="L20" s="8">
        <f>K20-SYNTHESE!F20</f>
        <v>0</v>
      </c>
      <c r="M20" s="8">
        <f t="shared" si="0"/>
        <v>8</v>
      </c>
    </row>
    <row r="21" spans="1:13" ht="12">
      <c r="A21" s="3" t="s">
        <v>48</v>
      </c>
      <c r="B21" s="3">
        <v>10</v>
      </c>
      <c r="C21" s="3">
        <v>0</v>
      </c>
      <c r="D21" s="3">
        <v>1</v>
      </c>
      <c r="F21" s="3">
        <v>5</v>
      </c>
      <c r="G21" s="3">
        <v>1</v>
      </c>
      <c r="H21" s="3">
        <v>97</v>
      </c>
      <c r="I21" s="3">
        <v>1</v>
      </c>
      <c r="J21" s="3">
        <v>3600</v>
      </c>
      <c r="K21" s="8">
        <f>(B21*10*SYNTHESE!B21*SYNTHESE!B21)+(10*F21*SYNTHESE!B21)+H21</f>
        <v>506362597</v>
      </c>
      <c r="L21" s="8">
        <f>K21-SYNTHESE!F21</f>
        <v>0</v>
      </c>
      <c r="M21" s="8">
        <f t="shared" si="0"/>
        <v>1</v>
      </c>
    </row>
    <row r="22" spans="1:13" ht="12">
      <c r="A22" s="3" t="s">
        <v>37</v>
      </c>
      <c r="B22" s="3">
        <v>4</v>
      </c>
      <c r="C22" s="3">
        <v>0</v>
      </c>
      <c r="D22" s="3">
        <v>1</v>
      </c>
      <c r="F22" s="3">
        <v>2</v>
      </c>
      <c r="G22" s="3">
        <v>1</v>
      </c>
      <c r="H22" s="3">
        <v>10</v>
      </c>
      <c r="I22" s="3">
        <v>1</v>
      </c>
      <c r="J22" s="3">
        <v>3600</v>
      </c>
      <c r="K22" s="8">
        <f>(B22*10*SYNTHESE!B22*SYNTHESE!B22)+(10*F22*SYNTHESE!B22)+H22</f>
        <v>63832030</v>
      </c>
      <c r="L22" s="8">
        <f>K22-SYNTHESE!F22</f>
        <v>0</v>
      </c>
      <c r="M22" s="8">
        <f t="shared" si="0"/>
        <v>1</v>
      </c>
    </row>
    <row r="23" spans="1:13" ht="12">
      <c r="A23" s="3" t="s">
        <v>38</v>
      </c>
      <c r="B23" s="3">
        <v>7</v>
      </c>
      <c r="C23" s="3">
        <v>0</v>
      </c>
      <c r="D23" s="3">
        <v>51</v>
      </c>
      <c r="F23" s="3">
        <v>15</v>
      </c>
      <c r="G23" s="3">
        <v>55</v>
      </c>
      <c r="H23" s="3">
        <v>187</v>
      </c>
      <c r="I23" s="3">
        <v>55</v>
      </c>
      <c r="J23" s="3">
        <v>3600</v>
      </c>
      <c r="K23" s="8">
        <f>(B23*10*SYNTHESE!B23*SYNTHESE!B23)+(10*F23*SYNTHESE!B23)+H23</f>
        <v>16015862687</v>
      </c>
      <c r="L23" s="8">
        <f>K23-SYNTHESE!F23</f>
        <v>0</v>
      </c>
      <c r="M23" s="8">
        <f t="shared" si="0"/>
        <v>51</v>
      </c>
    </row>
    <row r="24" spans="1:13" ht="12">
      <c r="A24" s="3" t="s">
        <v>39</v>
      </c>
      <c r="B24" s="3">
        <v>9</v>
      </c>
      <c r="C24" s="3">
        <v>1</v>
      </c>
      <c r="D24" s="3">
        <v>85</v>
      </c>
      <c r="E24" s="3">
        <v>59</v>
      </c>
      <c r="F24" s="3">
        <v>16</v>
      </c>
      <c r="G24" s="3">
        <v>85</v>
      </c>
      <c r="H24" s="3">
        <v>187</v>
      </c>
      <c r="I24" s="3">
        <v>85</v>
      </c>
      <c r="J24" s="3">
        <v>3600</v>
      </c>
      <c r="K24" s="8">
        <f>(B24*10*SYNTHESE!B24*SYNTHESE!B24)+(10*F24*SYNTHESE!B24)+H24</f>
        <v>84415056437</v>
      </c>
      <c r="L24" s="8">
        <f>K24-SYNTHESE!F24</f>
        <v>0</v>
      </c>
      <c r="M24" s="8">
        <f t="shared" si="0"/>
        <v>85</v>
      </c>
    </row>
    <row r="25" spans="1:13" ht="12">
      <c r="A25" s="3" t="s">
        <v>40</v>
      </c>
      <c r="B25" s="3">
        <v>7</v>
      </c>
      <c r="C25" s="3">
        <v>0</v>
      </c>
      <c r="D25" s="3">
        <v>15</v>
      </c>
      <c r="F25" s="3">
        <v>6</v>
      </c>
      <c r="G25" s="3">
        <v>16</v>
      </c>
      <c r="H25" s="3">
        <v>71</v>
      </c>
      <c r="I25" s="3">
        <v>16</v>
      </c>
      <c r="J25" s="3">
        <v>3600</v>
      </c>
      <c r="K25" s="8">
        <f>(B25*10*SYNTHESE!B25*SYNTHESE!B25)+(10*F25*SYNTHESE!B25)+H25</f>
        <v>10854408471</v>
      </c>
      <c r="L25" s="8">
        <f>K25-SYNTHESE!F25</f>
        <v>0</v>
      </c>
      <c r="M25" s="8">
        <f t="shared" si="0"/>
        <v>15</v>
      </c>
    </row>
    <row r="26" spans="1:13" ht="12">
      <c r="A26" s="3" t="s">
        <v>41</v>
      </c>
      <c r="B26" s="3">
        <v>3</v>
      </c>
      <c r="C26" s="3">
        <v>0</v>
      </c>
      <c r="D26" s="3">
        <v>14</v>
      </c>
      <c r="F26" s="3">
        <v>7</v>
      </c>
      <c r="G26" s="3">
        <v>15</v>
      </c>
      <c r="H26" s="3">
        <v>32</v>
      </c>
      <c r="I26" s="3">
        <v>15</v>
      </c>
      <c r="J26" s="3">
        <v>3600</v>
      </c>
      <c r="K26" s="8">
        <f>(B26*10*SYNTHESE!B26*SYNTHESE!B26)+(10*F26*SYNTHESE!B26)+H26</f>
        <v>1469230092</v>
      </c>
      <c r="L26" s="8">
        <f>K26-SYNTHESE!F26</f>
        <v>0</v>
      </c>
      <c r="M26" s="8">
        <f t="shared" si="0"/>
        <v>14</v>
      </c>
    </row>
    <row r="27" spans="1:13" ht="12">
      <c r="A27" s="3" t="s">
        <v>42</v>
      </c>
      <c r="B27" s="3">
        <v>7</v>
      </c>
      <c r="C27" s="3">
        <v>0</v>
      </c>
      <c r="D27" s="3">
        <v>14</v>
      </c>
      <c r="F27" s="3">
        <v>9</v>
      </c>
      <c r="G27" s="3">
        <v>14</v>
      </c>
      <c r="H27" s="3">
        <v>74</v>
      </c>
      <c r="I27" s="3">
        <v>15</v>
      </c>
      <c r="J27" s="3">
        <v>3600</v>
      </c>
      <c r="K27" s="8">
        <f>(B27*10*SYNTHESE!B27*SYNTHESE!B27)+(10*F27*SYNTHESE!B27)+H27</f>
        <v>9245658834</v>
      </c>
      <c r="L27" s="8">
        <f>K27-SYNTHESE!F27</f>
        <v>0</v>
      </c>
      <c r="M27" s="8">
        <f t="shared" si="0"/>
        <v>14</v>
      </c>
    </row>
    <row r="28" spans="1:13" ht="12">
      <c r="A28" s="3" t="s">
        <v>43</v>
      </c>
      <c r="B28" s="3">
        <v>5</v>
      </c>
      <c r="C28" s="3">
        <v>0</v>
      </c>
      <c r="D28" s="3">
        <v>25</v>
      </c>
      <c r="F28" s="3">
        <v>4</v>
      </c>
      <c r="G28" s="3">
        <v>25</v>
      </c>
      <c r="H28" s="3">
        <v>20</v>
      </c>
      <c r="I28" s="3">
        <v>25</v>
      </c>
      <c r="J28" s="3">
        <v>3600</v>
      </c>
      <c r="K28" s="8">
        <f>(B28*10*SYNTHESE!B28*SYNTHESE!B28)+(10*F28*SYNTHESE!B28)+H28</f>
        <v>1083637470</v>
      </c>
      <c r="L28" s="8">
        <f>K28-SYNTHESE!F28</f>
        <v>0</v>
      </c>
      <c r="M28" s="8">
        <f t="shared" si="0"/>
        <v>25</v>
      </c>
    </row>
    <row r="29" spans="1:13" ht="12">
      <c r="A29" s="3" t="s">
        <v>44</v>
      </c>
      <c r="B29" s="3">
        <v>3</v>
      </c>
      <c r="C29" s="3">
        <v>0</v>
      </c>
      <c r="D29" s="3">
        <v>68</v>
      </c>
      <c r="F29" s="3">
        <v>13</v>
      </c>
      <c r="G29" s="3">
        <v>70</v>
      </c>
      <c r="H29" s="3">
        <v>32</v>
      </c>
      <c r="I29" s="3">
        <v>71</v>
      </c>
      <c r="J29" s="3">
        <v>3600</v>
      </c>
      <c r="K29" s="8">
        <f>(B29*10*SYNTHESE!B29*SYNTHESE!B29)+(10*F29*SYNTHESE!B29)+H29</f>
        <v>3323373892</v>
      </c>
      <c r="L29" s="8">
        <f>K29-SYNTHESE!F29</f>
        <v>0</v>
      </c>
      <c r="M29" s="8">
        <f t="shared" si="0"/>
        <v>68</v>
      </c>
    </row>
    <row r="30" spans="1:13" ht="12">
      <c r="A30" s="3" t="s">
        <v>45</v>
      </c>
      <c r="B30" s="3">
        <v>6</v>
      </c>
      <c r="C30" s="3">
        <v>0</v>
      </c>
      <c r="D30" s="3">
        <v>46</v>
      </c>
      <c r="F30" s="3">
        <v>25</v>
      </c>
      <c r="G30" s="3">
        <v>59</v>
      </c>
      <c r="H30" s="3">
        <v>212</v>
      </c>
      <c r="I30" s="3">
        <v>60</v>
      </c>
      <c r="J30" s="3">
        <v>3600</v>
      </c>
      <c r="K30" s="8">
        <f>(B30*10*SYNTHESE!B30*SYNTHESE!B30)+(10*F30*SYNTHESE!B30)+H30</f>
        <v>40932390802</v>
      </c>
      <c r="L30" s="8">
        <f>K30-SYNTHESE!F30</f>
        <v>0</v>
      </c>
      <c r="M30" s="8">
        <f t="shared" si="0"/>
        <v>46</v>
      </c>
    </row>
    <row r="31" spans="1:13" ht="12">
      <c r="A31" s="3" t="s">
        <v>46</v>
      </c>
      <c r="B31" s="3">
        <v>7</v>
      </c>
      <c r="C31" s="3">
        <v>0</v>
      </c>
      <c r="D31" s="3">
        <v>264</v>
      </c>
      <c r="F31" s="3">
        <v>13</v>
      </c>
      <c r="G31" s="3">
        <v>340</v>
      </c>
      <c r="H31" s="3">
        <v>148</v>
      </c>
      <c r="I31" s="3">
        <v>469</v>
      </c>
      <c r="J31" s="3">
        <v>3600</v>
      </c>
      <c r="K31" s="8">
        <f>(B31*10*SYNTHESE!B31*SYNTHESE!B31)+(10*F31*SYNTHESE!B31)+H31</f>
        <v>62597146168</v>
      </c>
      <c r="L31" s="8">
        <f>K31-SYNTHESE!F31</f>
        <v>0</v>
      </c>
      <c r="M31" s="8">
        <f t="shared" si="0"/>
        <v>264</v>
      </c>
    </row>
    <row r="32" spans="1:13" ht="12">
      <c r="A32" s="3" t="s">
        <v>69</v>
      </c>
      <c r="B32" s="3">
        <v>5</v>
      </c>
      <c r="C32" s="3">
        <v>0</v>
      </c>
      <c r="D32" s="3">
        <v>223</v>
      </c>
      <c r="F32" s="3">
        <v>16</v>
      </c>
      <c r="G32" s="3">
        <v>2695</v>
      </c>
      <c r="H32" s="3">
        <v>1400</v>
      </c>
      <c r="I32" s="3">
        <v>3594</v>
      </c>
      <c r="J32" s="3">
        <v>3600</v>
      </c>
      <c r="K32" s="8">
        <f>(B32*10*SYNTHESE!B32*SYNTHESE!B32)+(10*F32*SYNTHESE!B32)+H32</f>
        <v>92562890</v>
      </c>
      <c r="L32" s="8">
        <f>K32-SYNTHESE!F32</f>
        <v>163300</v>
      </c>
      <c r="M32" s="8">
        <f t="shared" si="0"/>
        <v>587880223</v>
      </c>
    </row>
    <row r="33" spans="1:13" ht="12">
      <c r="A33" s="3" t="s">
        <v>70</v>
      </c>
      <c r="B33" s="3">
        <v>11</v>
      </c>
      <c r="C33" s="3">
        <v>0</v>
      </c>
      <c r="D33" s="3">
        <v>149</v>
      </c>
      <c r="F33" s="3">
        <v>25</v>
      </c>
      <c r="G33" s="3">
        <v>3145</v>
      </c>
      <c r="H33" s="3">
        <v>2166</v>
      </c>
      <c r="I33" s="3">
        <v>3145</v>
      </c>
      <c r="J33" s="3">
        <v>3600</v>
      </c>
      <c r="K33" s="8">
        <f>(B33*10*SYNTHESE!B33*SYNTHESE!B33)+(10*F33*SYNTHESE!B33)+H33</f>
        <v>2173518126</v>
      </c>
      <c r="L33" s="8">
        <f>K33-SYNTHESE!F33</f>
        <v>988392169</v>
      </c>
      <c r="M33" s="8">
        <f t="shared" si="0"/>
        <v>3558211808549</v>
      </c>
    </row>
    <row r="34" spans="1:13" ht="12">
      <c r="A34" s="3" t="s">
        <v>71</v>
      </c>
      <c r="B34" s="3">
        <v>11</v>
      </c>
      <c r="C34" s="3">
        <v>0</v>
      </c>
      <c r="D34" s="3">
        <v>70</v>
      </c>
      <c r="F34" s="3">
        <v>5</v>
      </c>
      <c r="G34" s="3">
        <v>313</v>
      </c>
      <c r="H34" s="3">
        <v>1310</v>
      </c>
      <c r="I34" s="3">
        <v>3159</v>
      </c>
      <c r="J34" s="3">
        <v>3600</v>
      </c>
      <c r="K34" s="8">
        <f>(B34*10*SYNTHESE!B34*SYNTHESE!B34)+(10*F34*SYNTHESE!B34)+H34</f>
        <v>1807152950</v>
      </c>
      <c r="L34" s="8">
        <f>K34-SYNTHESE!F34</f>
        <v>985528740</v>
      </c>
      <c r="M34" s="8">
        <f t="shared" si="0"/>
        <v>3547903464070</v>
      </c>
    </row>
    <row r="35" spans="1:13" ht="12">
      <c r="A35" s="3" t="s">
        <v>72</v>
      </c>
      <c r="B35" s="3">
        <v>10</v>
      </c>
      <c r="C35" s="3">
        <v>0</v>
      </c>
      <c r="D35" s="3">
        <v>3600</v>
      </c>
      <c r="F35" s="3">
        <v>1</v>
      </c>
      <c r="G35" s="3">
        <v>3600</v>
      </c>
      <c r="H35" s="3">
        <v>1701</v>
      </c>
      <c r="I35" s="3">
        <v>3600</v>
      </c>
      <c r="J35" s="3">
        <v>3600</v>
      </c>
      <c r="K35" s="8">
        <f>(B35*10*SYNTHESE!B35*SYNTHESE!B35)+(10*F35*SYNTHESE!B35)+H35</f>
        <v>1612867461</v>
      </c>
      <c r="L35" s="8">
        <f>K35-SYNTHESE!F35</f>
        <v>967656857</v>
      </c>
      <c r="M35" s="8">
        <f t="shared" si="0"/>
        <v>3483564688800</v>
      </c>
    </row>
    <row r="36" spans="1:13" ht="12">
      <c r="A36" s="3" t="s">
        <v>73</v>
      </c>
      <c r="B36" s="3">
        <v>11</v>
      </c>
      <c r="C36" s="3">
        <v>0</v>
      </c>
      <c r="D36" s="3">
        <v>306</v>
      </c>
      <c r="F36" s="3">
        <v>24</v>
      </c>
      <c r="G36" s="3">
        <v>512</v>
      </c>
      <c r="H36" s="3">
        <v>5870</v>
      </c>
      <c r="I36" s="3">
        <v>525</v>
      </c>
      <c r="J36" s="3">
        <v>3600</v>
      </c>
      <c r="K36" s="8">
        <f>(B36*10*SYNTHESE!B36*SYNTHESE!B36)+(10*F36*SYNTHESE!B36)+H36</f>
        <v>11772305390</v>
      </c>
      <c r="L36" s="8">
        <f>K36-SYNTHESE!F36</f>
        <v>5351681044</v>
      </c>
      <c r="M36" s="8">
        <f t="shared" si="0"/>
        <v>19266051758706</v>
      </c>
    </row>
    <row r="37" spans="1:13" ht="12">
      <c r="A37" s="3" t="s">
        <v>74</v>
      </c>
      <c r="B37" s="3">
        <v>11</v>
      </c>
      <c r="C37" s="3">
        <v>0</v>
      </c>
      <c r="D37" s="3">
        <v>89</v>
      </c>
      <c r="F37" s="3">
        <v>16</v>
      </c>
      <c r="G37" s="3">
        <v>492</v>
      </c>
      <c r="H37" s="3">
        <v>4652</v>
      </c>
      <c r="I37" s="3">
        <v>2667</v>
      </c>
      <c r="J37" s="3">
        <v>3600</v>
      </c>
      <c r="K37" s="8">
        <f>(B37*10*SYNTHESE!B37*SYNTHESE!B37)+(10*F37*SYNTHESE!B37)+H37</f>
        <v>8010699722</v>
      </c>
      <c r="L37" s="8">
        <f>K37-SYNTHESE!F37</f>
        <v>2913170673</v>
      </c>
      <c r="M37" s="8">
        <f t="shared" si="0"/>
        <v>10487414422889</v>
      </c>
    </row>
    <row r="38" spans="1:13" ht="12">
      <c r="A38" s="3" t="s">
        <v>75</v>
      </c>
      <c r="B38" s="3">
        <v>11</v>
      </c>
      <c r="C38" s="3">
        <v>0</v>
      </c>
      <c r="D38" s="3">
        <v>767</v>
      </c>
      <c r="F38" s="3">
        <v>14</v>
      </c>
      <c r="G38" s="3">
        <v>2405</v>
      </c>
      <c r="H38" s="3">
        <v>10353</v>
      </c>
      <c r="I38" s="3">
        <v>2406</v>
      </c>
      <c r="J38" s="3">
        <v>3600</v>
      </c>
      <c r="K38" s="8">
        <f>(B38*10*SYNTHESE!B38*SYNTHESE!B38)+(10*F38*SYNTHESE!B38)+H38</f>
        <v>78139943073</v>
      </c>
      <c r="L38" s="8">
        <f>K38-SYNTHESE!F38</f>
        <v>42621888655</v>
      </c>
      <c r="M38" s="8">
        <f t="shared" si="0"/>
        <v>153438799158767</v>
      </c>
    </row>
    <row r="39" spans="1:13" ht="12">
      <c r="A39" s="3" t="s">
        <v>76</v>
      </c>
      <c r="B39" s="3">
        <v>11</v>
      </c>
      <c r="C39" s="3">
        <v>0</v>
      </c>
      <c r="D39" s="3">
        <v>1221</v>
      </c>
      <c r="F39" s="3">
        <v>53</v>
      </c>
      <c r="G39" s="3">
        <v>1882</v>
      </c>
      <c r="H39" s="3">
        <v>13355</v>
      </c>
      <c r="I39" s="3">
        <v>1886</v>
      </c>
      <c r="J39" s="3">
        <v>3600</v>
      </c>
      <c r="K39" s="8">
        <f>(B39*10*SYNTHESE!B39*SYNTHESE!B39)+(10*F39*SYNTHESE!B39)+H39</f>
        <v>95808064655</v>
      </c>
      <c r="L39" s="8">
        <f>K39-SYNTHESE!F39</f>
        <v>69679025302</v>
      </c>
      <c r="M39" s="8">
        <f t="shared" si="0"/>
        <v>250844491088421</v>
      </c>
    </row>
    <row r="40" spans="1:13" ht="12">
      <c r="A40" s="3" t="s">
        <v>77</v>
      </c>
      <c r="B40" s="3">
        <v>11</v>
      </c>
      <c r="C40" s="3">
        <v>0</v>
      </c>
      <c r="D40" s="3">
        <v>683</v>
      </c>
      <c r="F40" s="3">
        <v>36</v>
      </c>
      <c r="G40" s="3">
        <v>3598</v>
      </c>
      <c r="H40" s="3">
        <v>13267</v>
      </c>
      <c r="I40" s="3">
        <v>3598</v>
      </c>
      <c r="J40" s="3">
        <v>3600</v>
      </c>
      <c r="K40" s="8">
        <f>(B40*10*SYNTHESE!B40*SYNTHESE!B40)+(10*F40*SYNTHESE!B40)+H40</f>
        <v>12244765017</v>
      </c>
      <c r="L40" s="8">
        <f>K40-SYNTHESE!F40</f>
        <v>8868765703</v>
      </c>
      <c r="M40" s="8">
        <f t="shared" si="0"/>
        <v>31927556531483</v>
      </c>
    </row>
    <row r="41" spans="1:13" ht="12">
      <c r="A41" s="3" t="s">
        <v>78</v>
      </c>
      <c r="B41" s="3">
        <v>11</v>
      </c>
      <c r="C41" s="10">
        <v>1</v>
      </c>
      <c r="D41" s="3">
        <v>523</v>
      </c>
      <c r="E41" s="3">
        <v>600</v>
      </c>
      <c r="F41" s="3">
        <v>867</v>
      </c>
      <c r="G41" s="3">
        <v>3405</v>
      </c>
      <c r="H41" s="3">
        <v>13684</v>
      </c>
      <c r="I41" s="3">
        <v>3584</v>
      </c>
      <c r="J41" s="3">
        <v>3600</v>
      </c>
      <c r="K41" s="8">
        <f>(B41*10*SYNTHESE!B41*SYNTHESE!B41)+(10*F41*SYNTHESE!B41)+H41</f>
        <v>70267375884</v>
      </c>
      <c r="L41" s="8">
        <f>K41-SYNTHESE!F41</f>
        <v>44793148037</v>
      </c>
      <c r="M41" s="8">
        <f t="shared" si="0"/>
        <v>161255332933723</v>
      </c>
    </row>
    <row r="42" spans="1:13" ht="12">
      <c r="A42" s="3" t="s">
        <v>27</v>
      </c>
      <c r="B42" s="3">
        <v>4</v>
      </c>
      <c r="C42" s="3">
        <v>0</v>
      </c>
      <c r="D42" s="3">
        <v>6</v>
      </c>
      <c r="F42" s="3">
        <v>2</v>
      </c>
      <c r="G42" s="3">
        <v>11</v>
      </c>
      <c r="H42" s="3">
        <v>58</v>
      </c>
      <c r="I42" s="3">
        <v>2131</v>
      </c>
      <c r="J42" s="3">
        <v>3600</v>
      </c>
      <c r="K42" s="8">
        <f>(B42*10*SYNTHESE!B42*SYNTHESE!B42)+(10*F42*SYNTHESE!B42)+H42</f>
        <v>18292618</v>
      </c>
      <c r="L42" s="8">
        <f>K42-SYNTHESE!F42</f>
        <v>27</v>
      </c>
      <c r="M42" s="8">
        <f t="shared" si="0"/>
        <v>97206</v>
      </c>
    </row>
    <row r="43" spans="1:13" ht="12">
      <c r="A43" s="3" t="s">
        <v>28</v>
      </c>
      <c r="B43" s="3">
        <v>8</v>
      </c>
      <c r="C43" s="3">
        <v>0</v>
      </c>
      <c r="D43" s="3">
        <v>31</v>
      </c>
      <c r="F43" s="3">
        <v>2</v>
      </c>
      <c r="G43" s="3">
        <v>1549</v>
      </c>
      <c r="H43" s="3">
        <v>522</v>
      </c>
      <c r="I43" s="3">
        <v>2742</v>
      </c>
      <c r="J43" s="3">
        <v>3600</v>
      </c>
      <c r="K43" s="8">
        <f>(B43*10*SYNTHESE!B43*SYNTHESE!B43)+(10*F43*SYNTHESE!B43)+H43</f>
        <v>102356022</v>
      </c>
      <c r="L43" s="8">
        <f>K43-SYNTHESE!F43</f>
        <v>12758137</v>
      </c>
      <c r="M43" s="8">
        <f t="shared" si="0"/>
        <v>45929293231</v>
      </c>
    </row>
    <row r="44" spans="1:13" ht="12">
      <c r="A44" s="3" t="s">
        <v>29</v>
      </c>
      <c r="B44" s="3">
        <v>7</v>
      </c>
      <c r="C44" s="3">
        <v>0</v>
      </c>
      <c r="D44" s="3">
        <v>3600</v>
      </c>
      <c r="F44" s="3">
        <v>1</v>
      </c>
      <c r="G44" s="3">
        <v>3600</v>
      </c>
      <c r="H44" s="3">
        <v>845</v>
      </c>
      <c r="I44" s="3">
        <v>3600</v>
      </c>
      <c r="J44" s="3">
        <v>3600</v>
      </c>
      <c r="K44" s="8">
        <f>(B44*10*SYNTHESE!B44*SYNTHESE!B44)+(10*F44*SYNTHESE!B44)+H44</f>
        <v>285931925</v>
      </c>
      <c r="L44" s="8">
        <f>K44-SYNTHESE!F44</f>
        <v>122372337</v>
      </c>
      <c r="M44" s="8">
        <f t="shared" si="0"/>
        <v>440540416800</v>
      </c>
    </row>
    <row r="45" spans="1:13" ht="12">
      <c r="A45" s="3" t="s">
        <v>30</v>
      </c>
      <c r="B45" s="3">
        <v>10</v>
      </c>
      <c r="C45" s="3">
        <v>0</v>
      </c>
      <c r="D45" s="3">
        <v>102</v>
      </c>
      <c r="F45" s="3">
        <v>1</v>
      </c>
      <c r="G45" s="3">
        <v>2545</v>
      </c>
      <c r="H45" s="3">
        <v>6479</v>
      </c>
      <c r="I45" s="3">
        <v>3455</v>
      </c>
      <c r="J45" s="3">
        <v>3600</v>
      </c>
      <c r="K45" s="8">
        <f>(B45*10*SYNTHESE!B45*SYNTHESE!B45)+(10*F45*SYNTHESE!B45)+H45</f>
        <v>7420192219</v>
      </c>
      <c r="L45" s="8">
        <f>K45-SYNTHESE!F45</f>
        <v>1481441717</v>
      </c>
      <c r="M45" s="8">
        <f t="shared" si="0"/>
        <v>5333190181302</v>
      </c>
    </row>
    <row r="46" ht="12">
      <c r="A46" s="3" t="s">
        <v>31</v>
      </c>
    </row>
    <row r="47" ht="12">
      <c r="A47" s="3" t="s">
        <v>31</v>
      </c>
    </row>
  </sheetData>
  <printOptions/>
  <pageMargins left="0.21" right="0.45" top="0.17" bottom="0.25" header="0.17" footer="0.3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K6" sqref="K6"/>
    </sheetView>
  </sheetViews>
  <sheetFormatPr defaultColWidth="11.421875" defaultRowHeight="12.75"/>
  <cols>
    <col min="1" max="1" width="13.28125" style="3" customWidth="1"/>
    <col min="2" max="3" width="3.28125" style="3" customWidth="1"/>
    <col min="4" max="5" width="9.7109375" style="3" customWidth="1"/>
    <col min="6" max="6" width="6.7109375" style="3" customWidth="1"/>
    <col min="7" max="7" width="10.7109375" style="3" customWidth="1"/>
    <col min="8" max="9" width="7.7109375" style="3" customWidth="1"/>
    <col min="10" max="10" width="10.7109375" style="3" customWidth="1"/>
    <col min="11" max="13" width="14.7109375" style="3" customWidth="1"/>
    <col min="14" max="16384" width="11.421875" style="3" customWidth="1"/>
  </cols>
  <sheetData>
    <row r="1" spans="1:13" ht="36">
      <c r="A1" s="5" t="s">
        <v>52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5" t="s">
        <v>26</v>
      </c>
      <c r="H1" s="5" t="s">
        <v>21</v>
      </c>
      <c r="I1" s="5" t="s">
        <v>22</v>
      </c>
      <c r="J1" s="5" t="s">
        <v>23</v>
      </c>
      <c r="K1" s="5" t="s">
        <v>82</v>
      </c>
      <c r="L1" s="5" t="s">
        <v>83</v>
      </c>
      <c r="M1" s="5" t="s">
        <v>84</v>
      </c>
    </row>
    <row r="2" spans="1:13" ht="12">
      <c r="A2" s="3" t="s">
        <v>0</v>
      </c>
      <c r="B2" s="3">
        <v>4</v>
      </c>
      <c r="C2" s="3" t="s">
        <v>53</v>
      </c>
      <c r="D2" s="3">
        <v>44</v>
      </c>
      <c r="E2" s="3">
        <v>44</v>
      </c>
      <c r="F2" s="3">
        <v>14</v>
      </c>
      <c r="G2" s="3">
        <v>218</v>
      </c>
      <c r="H2" s="3">
        <v>165</v>
      </c>
      <c r="I2" s="3">
        <v>218</v>
      </c>
      <c r="J2" s="3">
        <v>218</v>
      </c>
      <c r="K2" s="8">
        <f>(B2*10*SYNTHESE!B2*SYNTHESE!B2)+(10*F2*SYNTHESE!B2)+H2</f>
        <v>35853465</v>
      </c>
      <c r="L2" s="8">
        <f>K2-SYNTHESE!F2</f>
        <v>94635</v>
      </c>
      <c r="M2" s="8">
        <f>(L2*3600)+D2</f>
        <v>340686044</v>
      </c>
    </row>
    <row r="3" spans="1:13" ht="12">
      <c r="A3" s="3" t="s">
        <v>1</v>
      </c>
      <c r="B3" s="3">
        <v>2</v>
      </c>
      <c r="C3" s="3" t="s">
        <v>53</v>
      </c>
      <c r="D3" s="3">
        <v>53</v>
      </c>
      <c r="E3" s="3">
        <v>53</v>
      </c>
      <c r="F3" s="3">
        <v>21</v>
      </c>
      <c r="G3" s="3">
        <v>204</v>
      </c>
      <c r="H3" s="3">
        <v>160</v>
      </c>
      <c r="I3" s="3">
        <v>204</v>
      </c>
      <c r="J3" s="3">
        <v>204</v>
      </c>
      <c r="K3" s="8">
        <f>(B3*10*SYNTHESE!B3*SYNTHESE!B3)+(10*F3*SYNTHESE!B3)+H3</f>
        <v>40569370</v>
      </c>
      <c r="L3" s="8">
        <f>K3-SYNTHESE!F3</f>
        <v>198803</v>
      </c>
      <c r="M3" s="8">
        <f aca="true" t="shared" si="0" ref="M3:M45">(L3*3600)+D3</f>
        <v>715690853</v>
      </c>
    </row>
    <row r="4" spans="1:13" ht="12">
      <c r="A4" s="3" t="s">
        <v>2</v>
      </c>
      <c r="B4" s="3">
        <v>7</v>
      </c>
      <c r="C4" s="3" t="s">
        <v>53</v>
      </c>
      <c r="D4" s="3">
        <v>222</v>
      </c>
      <c r="E4" s="3">
        <v>222</v>
      </c>
      <c r="F4" s="3">
        <v>16</v>
      </c>
      <c r="G4" s="3">
        <v>327</v>
      </c>
      <c r="H4" s="3">
        <v>420</v>
      </c>
      <c r="I4" s="3">
        <v>327</v>
      </c>
      <c r="J4" s="3">
        <v>327</v>
      </c>
      <c r="K4" s="8">
        <f>(B4*10*SYNTHESE!B4*SYNTHESE!B4)+(10*F4*SYNTHESE!B4)+H4</f>
        <v>294503420</v>
      </c>
      <c r="L4" s="8">
        <f>K4-SYNTHESE!F4</f>
        <v>123284</v>
      </c>
      <c r="M4" s="8">
        <f t="shared" si="0"/>
        <v>443822622</v>
      </c>
    </row>
    <row r="5" spans="1:13" ht="12">
      <c r="A5" s="3" t="s">
        <v>3</v>
      </c>
      <c r="B5" s="3">
        <v>3</v>
      </c>
      <c r="C5" s="3" t="s">
        <v>53</v>
      </c>
      <c r="D5" s="3">
        <v>216</v>
      </c>
      <c r="E5" s="3">
        <v>216</v>
      </c>
      <c r="F5" s="3">
        <v>9</v>
      </c>
      <c r="G5" s="3">
        <v>216</v>
      </c>
      <c r="H5" s="3">
        <v>224</v>
      </c>
      <c r="I5" s="3">
        <v>216</v>
      </c>
      <c r="J5" s="3">
        <v>216</v>
      </c>
      <c r="K5" s="8">
        <f>(B5*10*SYNTHESE!B5*SYNTHESE!B5)+(10*F5*SYNTHESE!B5)+H5</f>
        <v>73242344</v>
      </c>
      <c r="L5" s="8">
        <f>K5-SYNTHESE!F5</f>
        <v>48594154</v>
      </c>
      <c r="M5" s="8">
        <f t="shared" si="0"/>
        <v>174938954616</v>
      </c>
    </row>
    <row r="6" spans="1:13" ht="12">
      <c r="A6" s="3" t="s">
        <v>4</v>
      </c>
      <c r="B6" s="3">
        <v>11</v>
      </c>
      <c r="C6" s="3" t="s">
        <v>53</v>
      </c>
      <c r="D6" s="3">
        <v>422</v>
      </c>
      <c r="E6" s="3">
        <v>422</v>
      </c>
      <c r="F6" s="3">
        <v>1</v>
      </c>
      <c r="G6" s="3">
        <v>422</v>
      </c>
      <c r="H6" s="3">
        <v>1467</v>
      </c>
      <c r="I6" s="3">
        <v>422</v>
      </c>
      <c r="J6" s="3">
        <v>422</v>
      </c>
      <c r="K6" s="8">
        <f>(B6*10*SYNTHESE!B6*SYNTHESE!B6)+(10*F6*SYNTHESE!B6)+H6</f>
        <v>521349427</v>
      </c>
      <c r="L6" s="8">
        <f>K6-SYNTHESE!F6</f>
        <v>1423</v>
      </c>
      <c r="M6" s="8">
        <f t="shared" si="0"/>
        <v>5123222</v>
      </c>
    </row>
    <row r="7" spans="1:13" ht="12">
      <c r="A7" s="3" t="s">
        <v>5</v>
      </c>
      <c r="B7" s="3">
        <v>7</v>
      </c>
      <c r="C7" s="3">
        <v>0</v>
      </c>
      <c r="D7" s="3">
        <v>389</v>
      </c>
      <c r="F7" s="3">
        <v>15</v>
      </c>
      <c r="G7" s="3">
        <v>3600</v>
      </c>
      <c r="H7" s="3">
        <v>879</v>
      </c>
      <c r="I7" s="3">
        <v>3600</v>
      </c>
      <c r="J7" s="3">
        <v>3600</v>
      </c>
      <c r="K7" s="8">
        <f>(B7*10*SYNTHESE!B7*SYNTHESE!B7)+(10*F7*SYNTHESE!B7)+H7</f>
        <v>652915459</v>
      </c>
      <c r="L7" s="8">
        <f>K7-SYNTHESE!F7</f>
        <v>186508539</v>
      </c>
      <c r="M7" s="8">
        <f t="shared" si="0"/>
        <v>671430740789</v>
      </c>
    </row>
    <row r="8" spans="1:13" ht="12">
      <c r="A8" s="3" t="s">
        <v>6</v>
      </c>
      <c r="B8" s="3">
        <v>10</v>
      </c>
      <c r="C8" s="3">
        <v>0</v>
      </c>
      <c r="D8" s="3">
        <v>852</v>
      </c>
      <c r="F8" s="3">
        <v>28</v>
      </c>
      <c r="G8" s="3">
        <v>852</v>
      </c>
      <c r="H8" s="3">
        <v>3070</v>
      </c>
      <c r="I8" s="3">
        <v>852</v>
      </c>
      <c r="J8" s="3">
        <v>852</v>
      </c>
      <c r="K8" s="8">
        <f>(B8*10*SYNTHESE!B8*SYNTHESE!B8)+(10*F8*SYNTHESE!B8)+H8</f>
        <v>1780336510</v>
      </c>
      <c r="L8" s="8">
        <f>K8-SYNTHESE!F8</f>
        <v>179014633</v>
      </c>
      <c r="M8" s="8">
        <f t="shared" si="0"/>
        <v>644452679652</v>
      </c>
    </row>
    <row r="9" spans="1:13" ht="12">
      <c r="A9" s="3" t="s">
        <v>7</v>
      </c>
      <c r="B9" s="3">
        <v>5</v>
      </c>
      <c r="C9" s="3" t="s">
        <v>53</v>
      </c>
      <c r="D9" s="3">
        <v>2255</v>
      </c>
      <c r="E9" s="3">
        <v>2255</v>
      </c>
      <c r="F9" s="3">
        <v>37</v>
      </c>
      <c r="G9" s="3">
        <v>2472</v>
      </c>
      <c r="H9" s="3">
        <v>691</v>
      </c>
      <c r="I9" s="3">
        <v>2472</v>
      </c>
      <c r="J9" s="3">
        <v>2472</v>
      </c>
      <c r="K9" s="8">
        <f>(B9*10*SYNTHESE!B9*SYNTHESE!B9)+(10*F9*SYNTHESE!B9)+H9</f>
        <v>541764451</v>
      </c>
      <c r="L9" s="8">
        <f>K9-SYNTHESE!F9</f>
        <v>691019</v>
      </c>
      <c r="M9" s="8">
        <f t="shared" si="0"/>
        <v>2487670655</v>
      </c>
    </row>
    <row r="10" spans="1:13" ht="12">
      <c r="A10" s="3" t="s">
        <v>8</v>
      </c>
      <c r="B10" s="3">
        <v>4</v>
      </c>
      <c r="C10" s="3">
        <v>0</v>
      </c>
      <c r="D10" s="3">
        <v>964</v>
      </c>
      <c r="F10" s="3">
        <v>24</v>
      </c>
      <c r="G10" s="3">
        <v>3600</v>
      </c>
      <c r="H10" s="3">
        <v>573</v>
      </c>
      <c r="I10" s="3">
        <v>3600</v>
      </c>
      <c r="J10" s="3">
        <v>3600</v>
      </c>
      <c r="K10" s="8">
        <f>(B10*10*SYNTHESE!B10*SYNTHESE!B10)+(10*F10*SYNTHESE!B10)+H10</f>
        <v>698227573</v>
      </c>
      <c r="L10" s="8">
        <f>K10-SYNTHESE!F10</f>
        <v>174139709</v>
      </c>
      <c r="M10" s="8">
        <f t="shared" si="0"/>
        <v>626902953364</v>
      </c>
    </row>
    <row r="11" spans="1:13" ht="12">
      <c r="A11" s="3" t="s">
        <v>9</v>
      </c>
      <c r="B11" s="3">
        <v>6</v>
      </c>
      <c r="C11" s="3" t="s">
        <v>53</v>
      </c>
      <c r="D11" s="3">
        <v>600</v>
      </c>
      <c r="E11" s="3">
        <v>600</v>
      </c>
      <c r="F11" s="3">
        <v>39</v>
      </c>
      <c r="G11" s="3">
        <v>773</v>
      </c>
      <c r="H11" s="3">
        <v>1146</v>
      </c>
      <c r="I11" s="3">
        <v>773</v>
      </c>
      <c r="J11" s="3">
        <v>773</v>
      </c>
      <c r="K11" s="8">
        <f>(B11*10*SYNTHESE!B11*SYNTHESE!B11)+(10*F11*SYNTHESE!B11)+H11</f>
        <v>1693838046</v>
      </c>
      <c r="L11" s="8">
        <f>K11-SYNTHESE!F11</f>
        <v>1116035</v>
      </c>
      <c r="M11" s="8">
        <f t="shared" si="0"/>
        <v>4017726600</v>
      </c>
    </row>
    <row r="12" spans="1:13" ht="12">
      <c r="A12" s="3" t="s">
        <v>10</v>
      </c>
      <c r="B12" s="3">
        <v>9</v>
      </c>
      <c r="C12" s="3">
        <v>0</v>
      </c>
      <c r="D12" s="3">
        <v>1857</v>
      </c>
      <c r="F12" s="3">
        <v>30</v>
      </c>
      <c r="G12" s="3">
        <v>1857</v>
      </c>
      <c r="H12" s="3">
        <v>3736</v>
      </c>
      <c r="I12" s="3">
        <v>1857</v>
      </c>
      <c r="J12" s="3">
        <v>1857</v>
      </c>
      <c r="K12" s="8">
        <f>(B12*10*SYNTHESE!B12*SYNTHESE!B12)+(10*F12*SYNTHESE!B12)+H12</f>
        <v>4446197446</v>
      </c>
      <c r="L12" s="8">
        <f>K12-SYNTHESE!F12</f>
        <v>495336791</v>
      </c>
      <c r="M12" s="8">
        <f t="shared" si="0"/>
        <v>1783212449457</v>
      </c>
    </row>
    <row r="13" spans="1:13" ht="12">
      <c r="A13" s="3" t="s">
        <v>11</v>
      </c>
      <c r="B13" s="3">
        <v>11</v>
      </c>
      <c r="C13" s="3">
        <v>0</v>
      </c>
      <c r="D13" s="3">
        <v>4512</v>
      </c>
      <c r="F13" s="3">
        <v>17</v>
      </c>
      <c r="G13" s="3">
        <v>4512</v>
      </c>
      <c r="H13" s="3">
        <v>2634</v>
      </c>
      <c r="I13" s="3">
        <v>4512</v>
      </c>
      <c r="J13" s="3">
        <v>4512</v>
      </c>
      <c r="K13" s="8">
        <f>(B13*10*SYNTHESE!B13*SYNTHESE!B13)+(10*F13*SYNTHESE!B13)+H13</f>
        <v>15762936534</v>
      </c>
      <c r="L13" s="8">
        <f>K13-SYNTHESE!F13</f>
        <v>12896959413</v>
      </c>
      <c r="M13" s="8">
        <f t="shared" si="0"/>
        <v>46429053891312</v>
      </c>
    </row>
    <row r="14" spans="1:13" ht="12">
      <c r="A14" s="3" t="s">
        <v>12</v>
      </c>
      <c r="B14" s="3">
        <v>11</v>
      </c>
      <c r="C14" s="3">
        <v>0</v>
      </c>
      <c r="D14" s="3">
        <v>4286</v>
      </c>
      <c r="F14" s="3">
        <v>59</v>
      </c>
      <c r="G14" s="3">
        <v>4286</v>
      </c>
      <c r="H14" s="3">
        <v>6164</v>
      </c>
      <c r="I14" s="3">
        <v>4286</v>
      </c>
      <c r="J14" s="3">
        <v>4286</v>
      </c>
      <c r="K14" s="8">
        <f>(B14*10*SYNTHESE!B14*SYNTHESE!B14)+(10*F14*SYNTHESE!B14)+H14</f>
        <v>15802227924</v>
      </c>
      <c r="L14" s="8">
        <f>K14-SYNTHESE!F14</f>
        <v>11489306398</v>
      </c>
      <c r="M14" s="8">
        <f t="shared" si="0"/>
        <v>41361503037086</v>
      </c>
    </row>
    <row r="15" spans="1:13" ht="12">
      <c r="A15" s="3" t="s">
        <v>13</v>
      </c>
      <c r="B15" s="3">
        <v>11</v>
      </c>
      <c r="C15" s="3">
        <v>0</v>
      </c>
      <c r="D15" s="3">
        <v>4348</v>
      </c>
      <c r="F15" s="3">
        <v>3</v>
      </c>
      <c r="G15" s="3">
        <v>4348</v>
      </c>
      <c r="H15" s="3">
        <v>5574</v>
      </c>
      <c r="I15" s="3">
        <v>4348</v>
      </c>
      <c r="J15" s="3">
        <v>4348</v>
      </c>
      <c r="K15" s="8">
        <f>(B15*10*SYNTHESE!B15*SYNTHESE!B15)+(10*F15*SYNTHESE!B15)+H15</f>
        <v>40369551674</v>
      </c>
      <c r="L15" s="8">
        <f>K15-SYNTHESE!F15</f>
        <v>25685519468</v>
      </c>
      <c r="M15" s="8">
        <f t="shared" si="0"/>
        <v>92467870089148</v>
      </c>
    </row>
    <row r="16" spans="1:13" ht="12">
      <c r="A16" s="3" t="s">
        <v>14</v>
      </c>
      <c r="B16" s="3">
        <v>11</v>
      </c>
      <c r="C16" s="3">
        <v>0</v>
      </c>
      <c r="D16" s="3">
        <v>4286</v>
      </c>
      <c r="F16" s="3">
        <v>46</v>
      </c>
      <c r="G16" s="3">
        <v>4286</v>
      </c>
      <c r="H16" s="3">
        <v>9523</v>
      </c>
      <c r="I16" s="3">
        <v>4286</v>
      </c>
      <c r="J16" s="3">
        <v>4286</v>
      </c>
      <c r="K16" s="8">
        <f>(B16*10*SYNTHESE!B16*SYNTHESE!B16)+(10*F16*SYNTHESE!B16)+H16</f>
        <v>25645974133</v>
      </c>
      <c r="L16" s="8">
        <f>K16-SYNTHESE!F16</f>
        <v>13989619488</v>
      </c>
      <c r="M16" s="8">
        <f t="shared" si="0"/>
        <v>50362630161086</v>
      </c>
    </row>
    <row r="17" spans="1:13" ht="12">
      <c r="A17" s="3" t="s">
        <v>32</v>
      </c>
      <c r="B17" s="3">
        <v>11</v>
      </c>
      <c r="C17" s="3" t="s">
        <v>53</v>
      </c>
      <c r="D17" s="3">
        <v>0</v>
      </c>
      <c r="E17" s="3">
        <v>0</v>
      </c>
      <c r="F17" s="3">
        <v>67</v>
      </c>
      <c r="G17" s="3">
        <v>252</v>
      </c>
      <c r="H17" s="3">
        <v>913</v>
      </c>
      <c r="I17" s="3">
        <v>252</v>
      </c>
      <c r="J17" s="3">
        <v>252</v>
      </c>
      <c r="K17" s="8">
        <f>(B17*10*SYNTHESE!B17*SYNTHESE!B17)+(10*F17*SYNTHESE!B17)+H17</f>
        <v>373244353</v>
      </c>
      <c r="L17" s="8">
        <f>K17-SYNTHESE!F17</f>
        <v>1141037</v>
      </c>
      <c r="M17" s="8">
        <f t="shared" si="0"/>
        <v>4107733200</v>
      </c>
    </row>
    <row r="18" spans="1:13" ht="12">
      <c r="A18" s="3" t="s">
        <v>33</v>
      </c>
      <c r="B18" s="3">
        <v>4</v>
      </c>
      <c r="C18" s="3" t="s">
        <v>53</v>
      </c>
      <c r="D18" s="3">
        <v>1</v>
      </c>
      <c r="E18" s="3">
        <v>1</v>
      </c>
      <c r="F18" s="3">
        <v>4</v>
      </c>
      <c r="G18" s="3">
        <v>251</v>
      </c>
      <c r="H18" s="3">
        <v>35</v>
      </c>
      <c r="I18" s="3">
        <v>251</v>
      </c>
      <c r="J18" s="3">
        <v>251</v>
      </c>
      <c r="K18" s="8">
        <f>(B18*10*SYNTHESE!B18*SYNTHESE!B18)+(10*F18*SYNTHESE!B18)+H18</f>
        <v>130971635</v>
      </c>
      <c r="L18" s="8">
        <f>K18-SYNTHESE!F18</f>
        <v>1</v>
      </c>
      <c r="M18" s="8">
        <f t="shared" si="0"/>
        <v>3601</v>
      </c>
    </row>
    <row r="19" spans="1:13" ht="12">
      <c r="A19" s="3" t="s">
        <v>34</v>
      </c>
      <c r="B19" s="3">
        <v>8</v>
      </c>
      <c r="C19" s="3" t="s">
        <v>53</v>
      </c>
      <c r="D19" s="3">
        <v>0</v>
      </c>
      <c r="E19" s="3">
        <v>0</v>
      </c>
      <c r="F19" s="3">
        <v>4</v>
      </c>
      <c r="G19" s="3">
        <v>251</v>
      </c>
      <c r="H19" s="3">
        <v>57</v>
      </c>
      <c r="I19" s="3">
        <v>251</v>
      </c>
      <c r="J19" s="3">
        <v>251</v>
      </c>
      <c r="K19" s="8">
        <f>(B19*10*SYNTHESE!B19*SYNTHESE!B19)+(10*F19*SYNTHESE!B19)+H19</f>
        <v>162507057</v>
      </c>
      <c r="L19" s="8">
        <f>K19-SYNTHESE!F19</f>
        <v>2</v>
      </c>
      <c r="M19" s="8">
        <f t="shared" si="0"/>
        <v>7200</v>
      </c>
    </row>
    <row r="20" spans="1:13" ht="12">
      <c r="A20" s="3" t="s">
        <v>35</v>
      </c>
      <c r="B20" s="3">
        <v>6</v>
      </c>
      <c r="C20" s="3" t="s">
        <v>53</v>
      </c>
      <c r="D20" s="3">
        <v>4</v>
      </c>
      <c r="E20" s="3">
        <v>4</v>
      </c>
      <c r="F20" s="3">
        <v>2</v>
      </c>
      <c r="G20" s="3">
        <v>254</v>
      </c>
      <c r="H20" s="3">
        <v>53</v>
      </c>
      <c r="I20" s="3">
        <v>254</v>
      </c>
      <c r="J20" s="3">
        <v>254</v>
      </c>
      <c r="K20" s="8">
        <f>(B20*10*SYNTHESE!B20*SYNTHESE!B20)+(10*F20*SYNTHESE!B20)+H20</f>
        <v>456780093</v>
      </c>
      <c r="L20" s="8">
        <f>K20-SYNTHESE!F20</f>
        <v>2</v>
      </c>
      <c r="M20" s="8">
        <f t="shared" si="0"/>
        <v>7204</v>
      </c>
    </row>
    <row r="21" spans="1:13" ht="12">
      <c r="A21" s="3" t="s">
        <v>48</v>
      </c>
      <c r="B21" s="3">
        <v>10</v>
      </c>
      <c r="C21" s="3" t="s">
        <v>53</v>
      </c>
      <c r="D21" s="3">
        <v>2</v>
      </c>
      <c r="E21" s="3">
        <v>2</v>
      </c>
      <c r="F21" s="3">
        <v>5</v>
      </c>
      <c r="G21" s="3">
        <v>253</v>
      </c>
      <c r="H21" s="3">
        <v>99</v>
      </c>
      <c r="I21" s="3">
        <v>253</v>
      </c>
      <c r="J21" s="3">
        <v>253</v>
      </c>
      <c r="K21" s="8">
        <f>(B21*10*SYNTHESE!B21*SYNTHESE!B21)+(10*F21*SYNTHESE!B21)+H21</f>
        <v>506362599</v>
      </c>
      <c r="L21" s="8">
        <f>K21-SYNTHESE!F21</f>
        <v>2</v>
      </c>
      <c r="M21" s="8">
        <f t="shared" si="0"/>
        <v>7202</v>
      </c>
    </row>
    <row r="22" spans="1:13" ht="12">
      <c r="A22" s="3" t="s">
        <v>37</v>
      </c>
      <c r="B22" s="3">
        <v>4</v>
      </c>
      <c r="C22" s="3" t="s">
        <v>53</v>
      </c>
      <c r="D22" s="3">
        <v>3</v>
      </c>
      <c r="E22" s="3">
        <v>3</v>
      </c>
      <c r="F22" s="3">
        <v>2</v>
      </c>
      <c r="G22" s="3">
        <v>253</v>
      </c>
      <c r="H22" s="3">
        <v>11</v>
      </c>
      <c r="I22" s="3">
        <v>253</v>
      </c>
      <c r="J22" s="3">
        <v>253</v>
      </c>
      <c r="K22" s="8">
        <f>(B22*10*SYNTHESE!B22*SYNTHESE!B22)+(10*F22*SYNTHESE!B22)+H22</f>
        <v>63832031</v>
      </c>
      <c r="L22" s="8">
        <f>K22-SYNTHESE!F22</f>
        <v>1</v>
      </c>
      <c r="M22" s="8">
        <f t="shared" si="0"/>
        <v>3603</v>
      </c>
    </row>
    <row r="23" spans="1:13" ht="12">
      <c r="A23" s="3" t="s">
        <v>38</v>
      </c>
      <c r="B23" s="3">
        <v>7</v>
      </c>
      <c r="C23" s="3" t="s">
        <v>53</v>
      </c>
      <c r="D23" s="3">
        <v>10</v>
      </c>
      <c r="E23" s="3">
        <v>10</v>
      </c>
      <c r="F23" s="3">
        <v>16</v>
      </c>
      <c r="G23" s="3">
        <v>263</v>
      </c>
      <c r="H23" s="3">
        <v>194</v>
      </c>
      <c r="I23" s="3">
        <v>263</v>
      </c>
      <c r="J23" s="3">
        <v>263</v>
      </c>
      <c r="K23" s="8">
        <f>(B23*10*SYNTHESE!B23*SYNTHESE!B23)+(10*F23*SYNTHESE!B23)+H23</f>
        <v>16016013944</v>
      </c>
      <c r="L23" s="8">
        <f>K23-SYNTHESE!F23</f>
        <v>151257</v>
      </c>
      <c r="M23" s="8">
        <f t="shared" si="0"/>
        <v>544525210</v>
      </c>
    </row>
    <row r="24" spans="1:13" ht="12">
      <c r="A24" s="3" t="s">
        <v>39</v>
      </c>
      <c r="B24" s="3">
        <v>9</v>
      </c>
      <c r="C24" s="3" t="s">
        <v>53</v>
      </c>
      <c r="D24" s="3">
        <v>12</v>
      </c>
      <c r="E24" s="3">
        <v>12</v>
      </c>
      <c r="F24" s="3">
        <v>16</v>
      </c>
      <c r="G24" s="3">
        <v>266</v>
      </c>
      <c r="H24" s="3">
        <v>189</v>
      </c>
      <c r="I24" s="3">
        <v>266</v>
      </c>
      <c r="J24" s="3">
        <v>266</v>
      </c>
      <c r="K24" s="8">
        <f>(B24*10*SYNTHESE!B24*SYNTHESE!B24)+(10*F24*SYNTHESE!B24)+H24</f>
        <v>84415056439</v>
      </c>
      <c r="L24" s="8">
        <f>K24-SYNTHESE!F24</f>
        <v>2</v>
      </c>
      <c r="M24" s="8">
        <f t="shared" si="0"/>
        <v>7212</v>
      </c>
    </row>
    <row r="25" spans="1:13" ht="12">
      <c r="A25" s="3" t="s">
        <v>40</v>
      </c>
      <c r="B25" s="3">
        <v>7</v>
      </c>
      <c r="C25" s="3" t="s">
        <v>53</v>
      </c>
      <c r="D25" s="3">
        <v>10</v>
      </c>
      <c r="E25" s="3">
        <v>10</v>
      </c>
      <c r="F25" s="3">
        <v>7</v>
      </c>
      <c r="G25" s="3">
        <v>264</v>
      </c>
      <c r="H25" s="3">
        <v>79</v>
      </c>
      <c r="I25" s="3">
        <v>264</v>
      </c>
      <c r="J25" s="3">
        <v>264</v>
      </c>
      <c r="K25" s="8">
        <f>(B25*10*SYNTHESE!B25*SYNTHESE!B25)+(10*F25*SYNTHESE!B25)+H25</f>
        <v>10854532999</v>
      </c>
      <c r="L25" s="8">
        <f>K25-SYNTHESE!F25</f>
        <v>124528</v>
      </c>
      <c r="M25" s="8">
        <f t="shared" si="0"/>
        <v>448300810</v>
      </c>
    </row>
    <row r="26" spans="1:13" ht="12">
      <c r="A26" s="3" t="s">
        <v>41</v>
      </c>
      <c r="B26" s="3">
        <v>3</v>
      </c>
      <c r="C26" s="3" t="s">
        <v>53</v>
      </c>
      <c r="D26" s="3">
        <v>51</v>
      </c>
      <c r="E26" s="3">
        <v>51</v>
      </c>
      <c r="F26" s="3">
        <v>7</v>
      </c>
      <c r="G26" s="3">
        <v>314</v>
      </c>
      <c r="H26" s="10">
        <v>33</v>
      </c>
      <c r="I26" s="3">
        <v>314</v>
      </c>
      <c r="J26" s="3">
        <v>314</v>
      </c>
      <c r="K26" s="8">
        <f>(B26*10*SYNTHESE!B26*SYNTHESE!B26)+(10*F26*SYNTHESE!B26)+H26</f>
        <v>1469230093</v>
      </c>
      <c r="L26" s="8">
        <f>K26-SYNTHESE!F26</f>
        <v>1</v>
      </c>
      <c r="M26" s="8">
        <f t="shared" si="0"/>
        <v>3651</v>
      </c>
    </row>
    <row r="27" spans="1:13" ht="12">
      <c r="A27" s="3" t="s">
        <v>42</v>
      </c>
      <c r="B27" s="3">
        <v>7</v>
      </c>
      <c r="C27" s="3" t="s">
        <v>53</v>
      </c>
      <c r="D27" s="3">
        <v>6</v>
      </c>
      <c r="E27" s="3">
        <v>6</v>
      </c>
      <c r="F27" s="3">
        <v>9</v>
      </c>
      <c r="G27" s="3">
        <v>263</v>
      </c>
      <c r="H27" s="3">
        <v>74</v>
      </c>
      <c r="I27" s="3">
        <v>263</v>
      </c>
      <c r="J27" s="3">
        <v>263</v>
      </c>
      <c r="K27" s="8">
        <f>(B27*10*SYNTHESE!B27*SYNTHESE!B27)+(10*F27*SYNTHESE!B27)+H27</f>
        <v>9245658834</v>
      </c>
      <c r="L27" s="8">
        <f>K27-SYNTHESE!F27</f>
        <v>0</v>
      </c>
      <c r="M27" s="8">
        <f t="shared" si="0"/>
        <v>6</v>
      </c>
    </row>
    <row r="28" spans="1:13" ht="12">
      <c r="A28" s="3" t="s">
        <v>43</v>
      </c>
      <c r="B28" s="3">
        <v>5</v>
      </c>
      <c r="C28" s="3" t="s">
        <v>53</v>
      </c>
      <c r="D28" s="3">
        <v>31</v>
      </c>
      <c r="E28" s="3">
        <v>31</v>
      </c>
      <c r="F28" s="3">
        <v>8</v>
      </c>
      <c r="G28" s="3">
        <v>266</v>
      </c>
      <c r="H28" s="3">
        <v>37</v>
      </c>
      <c r="I28" s="3">
        <v>266</v>
      </c>
      <c r="J28" s="3">
        <v>266</v>
      </c>
      <c r="K28" s="8">
        <f>(B28*10*SYNTHESE!B28*SYNTHESE!B28)+(10*F28*SYNTHESE!B28)+H28</f>
        <v>1083823687</v>
      </c>
      <c r="L28" s="8">
        <f>K28-SYNTHESE!F28</f>
        <v>186217</v>
      </c>
      <c r="M28" s="8">
        <f t="shared" si="0"/>
        <v>670381231</v>
      </c>
    </row>
    <row r="29" spans="1:13" ht="12">
      <c r="A29" s="3" t="s">
        <v>44</v>
      </c>
      <c r="B29" s="3">
        <v>3</v>
      </c>
      <c r="C29" s="3" t="s">
        <v>53</v>
      </c>
      <c r="D29" s="3">
        <v>24</v>
      </c>
      <c r="E29" s="3">
        <v>24</v>
      </c>
      <c r="F29" s="3">
        <v>25</v>
      </c>
      <c r="G29" s="3">
        <v>270</v>
      </c>
      <c r="H29" s="3">
        <v>58</v>
      </c>
      <c r="I29" s="3">
        <v>270</v>
      </c>
      <c r="J29" s="3">
        <v>270</v>
      </c>
      <c r="K29" s="8">
        <f>(B29*10*SYNTHESE!B29*SYNTHESE!B29)+(10*F29*SYNTHESE!B29)+H29</f>
        <v>3324636678</v>
      </c>
      <c r="L29" s="8">
        <f>K29-SYNTHESE!F29</f>
        <v>1262786</v>
      </c>
      <c r="M29" s="8">
        <f t="shared" si="0"/>
        <v>4546029624</v>
      </c>
    </row>
    <row r="30" spans="1:13" ht="12">
      <c r="A30" s="3" t="s">
        <v>45</v>
      </c>
      <c r="B30" s="3">
        <v>6</v>
      </c>
      <c r="C30" s="3" t="s">
        <v>53</v>
      </c>
      <c r="D30" s="3">
        <v>7</v>
      </c>
      <c r="E30" s="3">
        <v>7</v>
      </c>
      <c r="F30" s="3">
        <v>25</v>
      </c>
      <c r="G30" s="3">
        <v>265</v>
      </c>
      <c r="H30" s="3">
        <v>212</v>
      </c>
      <c r="I30" s="3">
        <v>265</v>
      </c>
      <c r="J30" s="3">
        <v>265</v>
      </c>
      <c r="K30" s="8">
        <f>(B30*10*SYNTHESE!B30*SYNTHESE!B30)+(10*F30*SYNTHESE!B30)+H30</f>
        <v>40932390802</v>
      </c>
      <c r="L30" s="8">
        <f>K30-SYNTHESE!F30</f>
        <v>0</v>
      </c>
      <c r="M30" s="8">
        <f t="shared" si="0"/>
        <v>7</v>
      </c>
    </row>
    <row r="31" spans="1:13" ht="12">
      <c r="A31" s="3" t="s">
        <v>46</v>
      </c>
      <c r="B31" s="3">
        <v>7</v>
      </c>
      <c r="C31" s="3" t="s">
        <v>53</v>
      </c>
      <c r="D31" s="3">
        <v>548</v>
      </c>
      <c r="E31" s="3">
        <v>548</v>
      </c>
      <c r="F31" s="3">
        <v>16</v>
      </c>
      <c r="G31" s="3">
        <v>568</v>
      </c>
      <c r="H31" s="3">
        <v>190</v>
      </c>
      <c r="I31" s="3">
        <v>568</v>
      </c>
      <c r="J31" s="3">
        <v>568</v>
      </c>
      <c r="K31" s="8">
        <f>(B31*10*SYNTHESE!B31*SYNTHESE!B31)+(10*F31*SYNTHESE!B31)+H31</f>
        <v>62598043300</v>
      </c>
      <c r="L31" s="8">
        <f>K31-SYNTHESE!F31</f>
        <v>897132</v>
      </c>
      <c r="M31" s="8">
        <f t="shared" si="0"/>
        <v>3229675748</v>
      </c>
    </row>
    <row r="32" spans="1:13" ht="12">
      <c r="A32" s="3" t="s">
        <v>69</v>
      </c>
      <c r="B32" s="3">
        <v>5</v>
      </c>
      <c r="C32" s="3">
        <v>1</v>
      </c>
      <c r="D32" s="3">
        <v>43</v>
      </c>
      <c r="E32" s="3">
        <v>43</v>
      </c>
      <c r="F32" s="3">
        <v>34</v>
      </c>
      <c r="G32" s="3">
        <v>221</v>
      </c>
      <c r="H32" s="3">
        <v>1151</v>
      </c>
      <c r="I32" s="3">
        <v>221</v>
      </c>
      <c r="J32" s="3">
        <v>221</v>
      </c>
      <c r="K32" s="8">
        <f>(B32*10*SYNTHESE!B32*SYNTHESE!B32)+(10*F32*SYNTHESE!B32)+H32</f>
        <v>92807261</v>
      </c>
      <c r="L32" s="8">
        <f>K32-SYNTHESE!F32</f>
        <v>407671</v>
      </c>
      <c r="M32" s="8">
        <f t="shared" si="0"/>
        <v>1467615643</v>
      </c>
    </row>
    <row r="33" spans="1:13" ht="12">
      <c r="A33" s="3" t="s">
        <v>70</v>
      </c>
      <c r="B33" s="3">
        <v>6</v>
      </c>
      <c r="C33" s="3">
        <v>1</v>
      </c>
      <c r="D33" s="3">
        <v>140</v>
      </c>
      <c r="E33" s="3">
        <v>140</v>
      </c>
      <c r="F33" s="3">
        <v>5</v>
      </c>
      <c r="G33" s="3">
        <v>244</v>
      </c>
      <c r="H33" s="3">
        <v>71</v>
      </c>
      <c r="I33" s="3">
        <v>244</v>
      </c>
      <c r="J33" s="3">
        <v>244</v>
      </c>
      <c r="K33" s="8">
        <f>(B33*10*SYNTHESE!B33*SYNTHESE!B33)+(10*F33*SYNTHESE!B33)+H33</f>
        <v>1185170431</v>
      </c>
      <c r="L33" s="8">
        <f>K33-SYNTHESE!F33</f>
        <v>44474</v>
      </c>
      <c r="M33" s="8">
        <f t="shared" si="0"/>
        <v>160106540</v>
      </c>
    </row>
    <row r="34" spans="1:13" ht="12">
      <c r="A34" s="3" t="s">
        <v>71</v>
      </c>
      <c r="B34" s="3">
        <v>5</v>
      </c>
      <c r="C34" s="3">
        <v>1</v>
      </c>
      <c r="D34" s="3">
        <v>68</v>
      </c>
      <c r="E34" s="3">
        <v>68</v>
      </c>
      <c r="F34" s="3">
        <v>7</v>
      </c>
      <c r="G34" s="3">
        <v>218</v>
      </c>
      <c r="H34" s="3">
        <v>77</v>
      </c>
      <c r="I34" s="3">
        <v>218</v>
      </c>
      <c r="J34" s="3">
        <v>218</v>
      </c>
      <c r="K34" s="8">
        <f>(B34*10*SYNTHESE!B34*SYNTHESE!B34)+(10*F34*SYNTHESE!B34)+H34</f>
        <v>821624237</v>
      </c>
      <c r="L34" s="8">
        <f>K34-SYNTHESE!F34</f>
        <v>27</v>
      </c>
      <c r="M34" s="8">
        <f t="shared" si="0"/>
        <v>97268</v>
      </c>
    </row>
    <row r="35" spans="1:13" ht="12">
      <c r="A35" s="3" t="s">
        <v>72</v>
      </c>
      <c r="B35" s="3">
        <v>4</v>
      </c>
      <c r="C35" s="3">
        <v>1</v>
      </c>
      <c r="D35" s="3">
        <v>41</v>
      </c>
      <c r="E35" s="3">
        <v>41</v>
      </c>
      <c r="F35" s="3">
        <v>6</v>
      </c>
      <c r="G35" s="3">
        <v>191</v>
      </c>
      <c r="H35" s="3">
        <v>213</v>
      </c>
      <c r="I35" s="3">
        <v>191</v>
      </c>
      <c r="J35" s="3">
        <v>191</v>
      </c>
      <c r="K35" s="8">
        <f>(B35*10*SYNTHESE!B35*SYNTHESE!B35)+(10*F35*SYNTHESE!B35)+H35</f>
        <v>645371413</v>
      </c>
      <c r="L35" s="8">
        <f>K35-SYNTHESE!F35</f>
        <v>160809</v>
      </c>
      <c r="M35" s="8">
        <f t="shared" si="0"/>
        <v>578912441</v>
      </c>
    </row>
    <row r="36" spans="1:13" ht="12">
      <c r="A36" s="3" t="s">
        <v>73</v>
      </c>
      <c r="B36" s="3">
        <v>6</v>
      </c>
      <c r="C36" s="3">
        <v>1</v>
      </c>
      <c r="D36" s="3">
        <v>68</v>
      </c>
      <c r="E36" s="3">
        <v>68</v>
      </c>
      <c r="F36" s="3">
        <v>16</v>
      </c>
      <c r="G36" s="3">
        <v>219</v>
      </c>
      <c r="H36" s="3">
        <v>431</v>
      </c>
      <c r="I36" s="3">
        <v>219</v>
      </c>
      <c r="J36" s="3">
        <v>219</v>
      </c>
      <c r="K36" s="8">
        <f>(B36*10*SYNTHESE!B36*SYNTHESE!B36)+(10*F36*SYNTHESE!B36)+H36</f>
        <v>6421555631</v>
      </c>
      <c r="L36" s="8">
        <f>K36-SYNTHESE!F36</f>
        <v>931285</v>
      </c>
      <c r="M36" s="8">
        <f t="shared" si="0"/>
        <v>3352626068</v>
      </c>
    </row>
    <row r="37" spans="1:13" ht="12">
      <c r="A37" s="3" t="s">
        <v>74</v>
      </c>
      <c r="B37" s="3">
        <v>8</v>
      </c>
      <c r="C37" s="10">
        <v>0</v>
      </c>
      <c r="D37" s="3">
        <v>205</v>
      </c>
      <c r="F37" s="3">
        <v>25</v>
      </c>
      <c r="G37" s="3">
        <v>205</v>
      </c>
      <c r="H37" s="3">
        <v>970</v>
      </c>
      <c r="I37" s="3">
        <v>205</v>
      </c>
      <c r="J37" s="3">
        <v>205</v>
      </c>
      <c r="K37" s="8">
        <f>(B37*10*SYNTHESE!B37*SYNTHESE!B37)+(10*F37*SYNTHESE!B37)+H37</f>
        <v>5827101340</v>
      </c>
      <c r="L37" s="8">
        <f>K37-SYNTHESE!F37</f>
        <v>729572291</v>
      </c>
      <c r="M37" s="8">
        <f t="shared" si="0"/>
        <v>2626460247805</v>
      </c>
    </row>
    <row r="38" spans="1:13" ht="12">
      <c r="A38" s="3" t="s">
        <v>75</v>
      </c>
      <c r="B38" s="3">
        <v>8</v>
      </c>
      <c r="C38" s="10">
        <v>0</v>
      </c>
      <c r="D38" s="3">
        <v>425</v>
      </c>
      <c r="F38" s="3">
        <v>13</v>
      </c>
      <c r="G38" s="3">
        <v>425</v>
      </c>
      <c r="H38" s="3">
        <v>975</v>
      </c>
      <c r="I38" s="3">
        <v>425</v>
      </c>
      <c r="J38" s="3">
        <v>425</v>
      </c>
      <c r="K38" s="8">
        <f>(B38*10*SYNTHESE!B38*SYNTHESE!B38)+(10*F38*SYNTHESE!B38)+H38</f>
        <v>56829794055</v>
      </c>
      <c r="L38" s="8">
        <f>K38-SYNTHESE!F38</f>
        <v>21311739637</v>
      </c>
      <c r="M38" s="8">
        <f t="shared" si="0"/>
        <v>76722262693625</v>
      </c>
    </row>
    <row r="39" spans="1:13" ht="12">
      <c r="A39" s="3" t="s">
        <v>76</v>
      </c>
      <c r="B39" s="3">
        <v>3</v>
      </c>
      <c r="C39" s="3">
        <v>1</v>
      </c>
      <c r="D39" s="3">
        <v>580</v>
      </c>
      <c r="E39" s="3">
        <v>580</v>
      </c>
      <c r="F39" s="3">
        <v>14</v>
      </c>
      <c r="G39" s="3">
        <v>723</v>
      </c>
      <c r="H39" s="3">
        <v>174</v>
      </c>
      <c r="I39" s="3">
        <v>723</v>
      </c>
      <c r="J39" s="3">
        <v>723</v>
      </c>
      <c r="K39" s="8">
        <f>(B39*10*SYNTHESE!B39*SYNTHESE!B39)+(10*F39*SYNTHESE!B39)+H39</f>
        <v>26129334574</v>
      </c>
      <c r="L39" s="8">
        <f>K39-SYNTHESE!F39</f>
        <v>295221</v>
      </c>
      <c r="M39" s="8">
        <f t="shared" si="0"/>
        <v>1062796180</v>
      </c>
    </row>
    <row r="40" spans="1:13" ht="12">
      <c r="A40" s="3" t="s">
        <v>77</v>
      </c>
      <c r="B40" s="3">
        <v>3</v>
      </c>
      <c r="C40" s="3">
        <v>1</v>
      </c>
      <c r="D40" s="3">
        <v>665</v>
      </c>
      <c r="E40" s="3">
        <v>360</v>
      </c>
      <c r="F40" s="3">
        <v>747</v>
      </c>
      <c r="G40" s="7">
        <v>360</v>
      </c>
      <c r="H40" s="7">
        <v>4603</v>
      </c>
      <c r="I40" s="7">
        <v>360</v>
      </c>
      <c r="J40" s="7">
        <v>3600</v>
      </c>
      <c r="K40" s="8">
        <f>(B40*10*SYNTHESE!B40*SYNTHESE!B40)+(10*F40*SYNTHESE!B40)+H40</f>
        <v>3417247663</v>
      </c>
      <c r="L40" s="8">
        <f>K40-SYNTHESE!F40</f>
        <v>41248349</v>
      </c>
      <c r="M40" s="8">
        <f t="shared" si="0"/>
        <v>148494057065</v>
      </c>
    </row>
    <row r="41" spans="1:13" ht="12">
      <c r="A41" s="3" t="s">
        <v>78</v>
      </c>
      <c r="B41" s="3">
        <v>8</v>
      </c>
      <c r="C41" s="10">
        <v>0</v>
      </c>
      <c r="D41" s="3">
        <v>381</v>
      </c>
      <c r="F41" s="3">
        <v>20</v>
      </c>
      <c r="G41" s="3">
        <v>381</v>
      </c>
      <c r="H41" s="3">
        <v>1261</v>
      </c>
      <c r="I41" s="3">
        <v>381</v>
      </c>
      <c r="J41" s="3">
        <v>381</v>
      </c>
      <c r="K41" s="8">
        <f>(B41*10*SYNTHESE!B41*SYNTHESE!B41)+(10*F41*SYNTHESE!B41)+H41</f>
        <v>50949466261</v>
      </c>
      <c r="L41" s="8">
        <f>K41-SYNTHESE!F41</f>
        <v>25475238414</v>
      </c>
      <c r="M41" s="8">
        <f t="shared" si="0"/>
        <v>91710858290781</v>
      </c>
    </row>
    <row r="42" spans="1:13" ht="12">
      <c r="A42" s="3" t="s">
        <v>27</v>
      </c>
      <c r="B42" s="3">
        <v>4</v>
      </c>
      <c r="C42" s="3" t="s">
        <v>53</v>
      </c>
      <c r="D42" s="3">
        <v>17</v>
      </c>
      <c r="E42" s="3">
        <v>17</v>
      </c>
      <c r="F42" s="3">
        <v>14</v>
      </c>
      <c r="G42" s="3">
        <v>264</v>
      </c>
      <c r="H42" s="3">
        <v>158</v>
      </c>
      <c r="I42" s="3">
        <v>264</v>
      </c>
      <c r="J42" s="3">
        <v>264</v>
      </c>
      <c r="K42" s="8">
        <f>(B42*10*SYNTHESE!B42*SYNTHESE!B42)+(10*F42*SYNTHESE!B42)+H42</f>
        <v>18373838</v>
      </c>
      <c r="L42" s="8">
        <f>K42-SYNTHESE!F42</f>
        <v>81247</v>
      </c>
      <c r="M42" s="8">
        <f t="shared" si="0"/>
        <v>292489217</v>
      </c>
    </row>
    <row r="43" spans="1:13" ht="12">
      <c r="A43" s="3" t="s">
        <v>28</v>
      </c>
      <c r="B43" s="3">
        <v>7</v>
      </c>
      <c r="C43" s="3" t="s">
        <v>53</v>
      </c>
      <c r="D43" s="3">
        <v>77</v>
      </c>
      <c r="E43" s="3">
        <v>77</v>
      </c>
      <c r="F43" s="3">
        <v>10</v>
      </c>
      <c r="G43" s="3">
        <v>283</v>
      </c>
      <c r="H43" s="3">
        <v>259</v>
      </c>
      <c r="I43" s="3">
        <v>283</v>
      </c>
      <c r="J43" s="3">
        <v>283</v>
      </c>
      <c r="K43" s="8">
        <f>(B43*10*SYNTHESE!B43*SYNTHESE!B43)+(10*F43*SYNTHESE!B43)+H43</f>
        <v>89654629</v>
      </c>
      <c r="L43" s="8">
        <f>K43-SYNTHESE!F43</f>
        <v>56744</v>
      </c>
      <c r="M43" s="8">
        <f t="shared" si="0"/>
        <v>204278477</v>
      </c>
    </row>
    <row r="44" spans="1:13" ht="12">
      <c r="A44" s="3" t="s">
        <v>29</v>
      </c>
      <c r="B44" s="3">
        <v>7</v>
      </c>
      <c r="C44" s="3" t="s">
        <v>53</v>
      </c>
      <c r="D44" s="3">
        <v>68</v>
      </c>
      <c r="E44" s="3">
        <v>3600</v>
      </c>
      <c r="F44" s="3">
        <v>4</v>
      </c>
      <c r="G44" s="3">
        <v>3600</v>
      </c>
      <c r="H44" s="3">
        <v>325</v>
      </c>
      <c r="I44" s="3">
        <v>3600</v>
      </c>
      <c r="J44" s="3">
        <v>3600</v>
      </c>
      <c r="K44" s="8">
        <f>(B44*10*SYNTHESE!B44*SYNTHESE!B44)+(10*F44*SYNTHESE!B44)+H44</f>
        <v>285992035</v>
      </c>
      <c r="L44" s="8">
        <f>K44-SYNTHESE!F44</f>
        <v>122432447</v>
      </c>
      <c r="M44" s="8">
        <f t="shared" si="0"/>
        <v>440756809268</v>
      </c>
    </row>
    <row r="45" spans="1:13" ht="12">
      <c r="A45" s="3" t="s">
        <v>30</v>
      </c>
      <c r="B45" s="3">
        <v>9</v>
      </c>
      <c r="C45" s="3">
        <v>0</v>
      </c>
      <c r="E45" s="3">
        <v>1082</v>
      </c>
      <c r="F45" s="3">
        <v>35</v>
      </c>
      <c r="G45" s="3">
        <v>1082</v>
      </c>
      <c r="H45" s="3">
        <v>3663</v>
      </c>
      <c r="I45" s="3">
        <v>1082</v>
      </c>
      <c r="J45" s="3">
        <v>1082</v>
      </c>
      <c r="K45" s="8">
        <f>(B45*10*SYNTHESE!B45*SYNTHESE!B45)+(10*F45*SYNTHESE!B45)+H45</f>
        <v>6681108203</v>
      </c>
      <c r="L45" s="8">
        <f>K45-SYNTHESE!F45</f>
        <v>742357701</v>
      </c>
      <c r="M45" s="8">
        <f t="shared" si="0"/>
        <v>2672487723600</v>
      </c>
    </row>
    <row r="46" ht="12">
      <c r="A46" s="3" t="s">
        <v>31</v>
      </c>
    </row>
    <row r="47" ht="12">
      <c r="A47" s="3" t="s">
        <v>31</v>
      </c>
    </row>
  </sheetData>
  <printOptions/>
  <pageMargins left="0.35" right="0.46" top="0.37" bottom="0.2" header="0.29" footer="0.19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26">
      <selection activeCell="I39" sqref="I39"/>
    </sheetView>
  </sheetViews>
  <sheetFormatPr defaultColWidth="11.421875" defaultRowHeight="12.75"/>
  <cols>
    <col min="1" max="1" width="11.7109375" style="3" customWidth="1"/>
    <col min="2" max="3" width="3.28125" style="3" customWidth="1"/>
    <col min="4" max="5" width="9.7109375" style="7" customWidth="1"/>
    <col min="6" max="6" width="6.7109375" style="3" customWidth="1"/>
    <col min="7" max="7" width="10.7109375" style="3" customWidth="1"/>
    <col min="8" max="9" width="7.7109375" style="3" customWidth="1"/>
    <col min="10" max="10" width="10.7109375" style="3" customWidth="1"/>
    <col min="11" max="13" width="14.7109375" style="3" customWidth="1"/>
    <col min="14" max="16384" width="11.421875" style="3" customWidth="1"/>
  </cols>
  <sheetData>
    <row r="1" spans="1:13" ht="36">
      <c r="A1" s="5" t="s">
        <v>60</v>
      </c>
      <c r="B1" s="5" t="s">
        <v>15</v>
      </c>
      <c r="C1" s="5" t="s">
        <v>16</v>
      </c>
      <c r="D1" s="6" t="s">
        <v>17</v>
      </c>
      <c r="E1" s="6" t="s">
        <v>18</v>
      </c>
      <c r="F1" s="5" t="s">
        <v>19</v>
      </c>
      <c r="G1" s="5" t="s">
        <v>26</v>
      </c>
      <c r="H1" s="5" t="s">
        <v>21</v>
      </c>
      <c r="I1" s="5" t="s">
        <v>22</v>
      </c>
      <c r="J1" s="5" t="s">
        <v>23</v>
      </c>
      <c r="K1" s="5" t="s">
        <v>82</v>
      </c>
      <c r="L1" s="5" t="s">
        <v>83</v>
      </c>
      <c r="M1" s="5" t="s">
        <v>84</v>
      </c>
    </row>
    <row r="2" spans="1:13" ht="12">
      <c r="A2" s="3" t="s">
        <v>0</v>
      </c>
      <c r="B2" s="3">
        <v>4</v>
      </c>
      <c r="C2" s="3">
        <v>1</v>
      </c>
      <c r="D2" s="7">
        <v>678</v>
      </c>
      <c r="E2" s="7">
        <v>678</v>
      </c>
      <c r="F2" s="3">
        <v>5</v>
      </c>
      <c r="G2" s="3">
        <v>2428</v>
      </c>
      <c r="H2" s="3">
        <v>210</v>
      </c>
      <c r="I2" s="3">
        <v>2428</v>
      </c>
      <c r="J2" s="3">
        <v>3601</v>
      </c>
      <c r="K2" s="8">
        <f>(B2*10*SYNTHESE!B2*SYNTHESE!B2)+(10*F2*SYNTHESE!B2)+H2</f>
        <v>35768460</v>
      </c>
      <c r="L2" s="8">
        <f>K2-SYNTHESE!F2</f>
        <v>9630</v>
      </c>
      <c r="M2" s="8">
        <f>(L2*3600)+D2</f>
        <v>34668678</v>
      </c>
    </row>
    <row r="3" spans="1:13" ht="12">
      <c r="A3" s="3" t="s">
        <v>1</v>
      </c>
      <c r="B3" s="3">
        <v>11</v>
      </c>
      <c r="C3" s="3">
        <v>0</v>
      </c>
      <c r="D3" s="7">
        <v>1365</v>
      </c>
      <c r="F3" s="3">
        <v>1</v>
      </c>
      <c r="G3" s="3">
        <v>1394</v>
      </c>
      <c r="H3" s="3">
        <v>435</v>
      </c>
      <c r="I3" s="3">
        <v>1394</v>
      </c>
      <c r="J3" s="3">
        <v>3600</v>
      </c>
      <c r="K3" s="8">
        <f>(B3*10*SYNTHESE!B3*SYNTHESE!B3)+(10*F3*SYNTHESE!B3)+H3</f>
        <v>221506335</v>
      </c>
      <c r="L3" s="8">
        <f>K3-SYNTHESE!F3</f>
        <v>181135768</v>
      </c>
      <c r="M3" s="8">
        <f aca="true" t="shared" si="0" ref="M3:M45">(L3*3600)+D3</f>
        <v>652088766165</v>
      </c>
    </row>
    <row r="4" spans="1:13" ht="12">
      <c r="A4" s="3" t="s">
        <v>2</v>
      </c>
      <c r="B4" s="3">
        <v>11</v>
      </c>
      <c r="C4" s="3">
        <v>0</v>
      </c>
      <c r="D4" s="7">
        <v>1036</v>
      </c>
      <c r="F4" s="3">
        <v>1</v>
      </c>
      <c r="G4" s="3">
        <v>1124</v>
      </c>
      <c r="H4" s="3">
        <v>1211</v>
      </c>
      <c r="I4" s="3">
        <v>1124</v>
      </c>
      <c r="J4" s="3">
        <v>3600</v>
      </c>
      <c r="K4" s="8">
        <f>(B4*10*SYNTHESE!B4*SYNTHESE!B4)+(10*F4*SYNTHESE!B4)+H4</f>
        <v>462296711</v>
      </c>
      <c r="L4" s="8">
        <f>K4-SYNTHESE!F4</f>
        <v>167916575</v>
      </c>
      <c r="M4" s="8">
        <f t="shared" si="0"/>
        <v>604499671036</v>
      </c>
    </row>
    <row r="5" spans="1:13" ht="12">
      <c r="A5" s="3" t="s">
        <v>3</v>
      </c>
      <c r="B5" s="3">
        <v>2</v>
      </c>
      <c r="C5" s="3">
        <v>0</v>
      </c>
      <c r="D5" s="7">
        <v>1347</v>
      </c>
      <c r="F5" s="3">
        <v>1</v>
      </c>
      <c r="G5" s="3">
        <v>1734</v>
      </c>
      <c r="H5" s="3">
        <v>282</v>
      </c>
      <c r="I5" s="3">
        <v>1734</v>
      </c>
      <c r="J5" s="3">
        <v>3600</v>
      </c>
      <c r="K5" s="8">
        <f>(B5*10*SYNTHESE!B5*SYNTHESE!B5)+(10*F5*SYNTHESE!B5)+H5</f>
        <v>48750312</v>
      </c>
      <c r="L5" s="8">
        <f>K5-SYNTHESE!F5</f>
        <v>24102122</v>
      </c>
      <c r="M5" s="8">
        <f t="shared" si="0"/>
        <v>86767640547</v>
      </c>
    </row>
    <row r="6" spans="1:13" ht="12">
      <c r="A6" s="3" t="s">
        <v>4</v>
      </c>
      <c r="B6" s="3">
        <v>11</v>
      </c>
      <c r="C6" s="3">
        <v>0</v>
      </c>
      <c r="D6" s="7">
        <v>500</v>
      </c>
      <c r="F6" s="3">
        <v>97</v>
      </c>
      <c r="G6" s="3">
        <v>3030</v>
      </c>
      <c r="H6" s="3">
        <v>3459</v>
      </c>
      <c r="I6" s="3">
        <v>3030</v>
      </c>
      <c r="J6" s="3">
        <v>3608</v>
      </c>
      <c r="K6" s="8">
        <f>(B6*10*SYNTHESE!B6*SYNTHESE!B6)+(10*F6*SYNTHESE!B6)+H6</f>
        <v>523441339</v>
      </c>
      <c r="L6" s="8">
        <f>K6-SYNTHESE!F6</f>
        <v>2093335</v>
      </c>
      <c r="M6" s="8">
        <f t="shared" si="0"/>
        <v>7536006500</v>
      </c>
    </row>
    <row r="7" spans="1:13" ht="12">
      <c r="A7" s="3" t="s">
        <v>5</v>
      </c>
      <c r="B7" s="3">
        <v>6</v>
      </c>
      <c r="C7" s="3">
        <v>0</v>
      </c>
      <c r="D7" s="7">
        <v>3061</v>
      </c>
      <c r="F7" s="3">
        <v>1</v>
      </c>
      <c r="G7" s="3">
        <v>3115</v>
      </c>
      <c r="H7" s="3">
        <v>1086</v>
      </c>
      <c r="I7" s="3">
        <v>3115</v>
      </c>
      <c r="J7" s="3">
        <v>3603</v>
      </c>
      <c r="K7" s="8">
        <f>(B7*10*SYNTHESE!B7*SYNTHESE!B7)+(10*F7*SYNTHESE!B7)+H7</f>
        <v>559280156</v>
      </c>
      <c r="L7" s="8">
        <f>K7-SYNTHESE!F7</f>
        <v>92873236</v>
      </c>
      <c r="M7" s="8">
        <f t="shared" si="0"/>
        <v>334343652661</v>
      </c>
    </row>
    <row r="8" spans="1:13" ht="12">
      <c r="A8" s="3" t="s">
        <v>6</v>
      </c>
      <c r="B8" s="3">
        <v>12</v>
      </c>
      <c r="K8" s="8">
        <f>(B8*10*SYNTHESE!B8*SYNTHESE!B8)+(10*F8*SYNTHESE!B8)+H8</f>
        <v>2134982880</v>
      </c>
      <c r="L8" s="8">
        <f>K8-SYNTHESE!F8</f>
        <v>533661003</v>
      </c>
      <c r="M8" s="8">
        <f t="shared" si="0"/>
        <v>1921179610800</v>
      </c>
    </row>
    <row r="9" spans="1:13" ht="12">
      <c r="A9" s="3" t="s">
        <v>7</v>
      </c>
      <c r="B9" s="3">
        <v>11</v>
      </c>
      <c r="C9" s="3">
        <v>0</v>
      </c>
      <c r="D9" s="7">
        <v>559</v>
      </c>
      <c r="F9" s="3">
        <v>3</v>
      </c>
      <c r="G9" s="3">
        <v>3174</v>
      </c>
      <c r="H9" s="3">
        <v>2144</v>
      </c>
      <c r="I9" s="3">
        <v>3174</v>
      </c>
      <c r="J9" s="3">
        <v>3602</v>
      </c>
      <c r="K9" s="8">
        <f>(B9*10*SYNTHESE!B9*SYNTHESE!B9)+(10*F9*SYNTHESE!B9)+H9</f>
        <v>1189304624</v>
      </c>
      <c r="L9" s="8">
        <f>K9-SYNTHESE!F9</f>
        <v>648231192</v>
      </c>
      <c r="M9" s="8">
        <f t="shared" si="0"/>
        <v>2333632291759</v>
      </c>
    </row>
    <row r="10" spans="1:13" ht="12">
      <c r="A10" s="3" t="s">
        <v>8</v>
      </c>
      <c r="B10" s="3">
        <v>4</v>
      </c>
      <c r="C10" s="3">
        <v>0</v>
      </c>
      <c r="D10" s="7">
        <v>2009</v>
      </c>
      <c r="F10" s="3">
        <v>2</v>
      </c>
      <c r="G10" s="3">
        <v>2438</v>
      </c>
      <c r="H10" s="3">
        <v>999</v>
      </c>
      <c r="I10" s="3">
        <v>2438</v>
      </c>
      <c r="J10" s="3">
        <v>3607</v>
      </c>
      <c r="K10" s="8">
        <f>(B10*10*SYNTHESE!B10*SYNTHESE!B10)+(10*F10*SYNTHESE!B10)+H10</f>
        <v>697309499</v>
      </c>
      <c r="L10" s="8">
        <f>K10-SYNTHESE!F10</f>
        <v>173221635</v>
      </c>
      <c r="M10" s="8">
        <f t="shared" si="0"/>
        <v>623597888009</v>
      </c>
    </row>
    <row r="11" spans="1:13" ht="12">
      <c r="A11" s="3" t="s">
        <v>9</v>
      </c>
      <c r="B11" s="3">
        <v>11</v>
      </c>
      <c r="C11" s="3">
        <v>0</v>
      </c>
      <c r="D11" s="7">
        <v>914</v>
      </c>
      <c r="F11" s="3">
        <v>4</v>
      </c>
      <c r="G11" s="3">
        <v>2678</v>
      </c>
      <c r="H11" s="3">
        <v>3661</v>
      </c>
      <c r="I11" s="3">
        <v>2678</v>
      </c>
      <c r="J11" s="3">
        <v>3617</v>
      </c>
      <c r="K11" s="8">
        <f>(B11*10*SYNTHESE!B11*SYNTHESE!B11)+(10*F11*SYNTHESE!B11)+H11</f>
        <v>3101787061</v>
      </c>
      <c r="L11" s="8">
        <f>K11-SYNTHESE!F11</f>
        <v>1409065050</v>
      </c>
      <c r="M11" s="8">
        <f t="shared" si="0"/>
        <v>5072634180914</v>
      </c>
    </row>
    <row r="12" spans="1:13" ht="12">
      <c r="A12" s="3" t="s">
        <v>10</v>
      </c>
      <c r="B12" s="3">
        <v>11</v>
      </c>
      <c r="C12" s="3">
        <v>0</v>
      </c>
      <c r="D12" s="7">
        <v>526</v>
      </c>
      <c r="F12" s="3">
        <v>8</v>
      </c>
      <c r="G12" s="3">
        <v>3562</v>
      </c>
      <c r="H12" s="3">
        <v>6146</v>
      </c>
      <c r="I12" s="3">
        <v>3562</v>
      </c>
      <c r="J12" s="3">
        <v>3611</v>
      </c>
      <c r="K12" s="8">
        <f>(B12*10*SYNTHESE!B12*SYNTHESE!B12)+(10*F12*SYNTHESE!B12)+H12</f>
        <v>5432228496</v>
      </c>
      <c r="L12" s="8">
        <f>K12-SYNTHESE!F12</f>
        <v>1481367841</v>
      </c>
      <c r="M12" s="8">
        <f t="shared" si="0"/>
        <v>5332924228126</v>
      </c>
    </row>
    <row r="13" spans="1:13" ht="12">
      <c r="A13" s="3" t="s">
        <v>11</v>
      </c>
      <c r="B13" s="3">
        <v>11</v>
      </c>
      <c r="C13" s="3">
        <v>0</v>
      </c>
      <c r="D13" s="7">
        <v>702</v>
      </c>
      <c r="F13" s="3">
        <v>647</v>
      </c>
      <c r="G13" s="3">
        <v>3592</v>
      </c>
      <c r="H13" s="3">
        <v>13797</v>
      </c>
      <c r="I13" s="3">
        <v>3592</v>
      </c>
      <c r="J13" s="3">
        <v>3636</v>
      </c>
      <c r="K13" s="8">
        <f>(B13*10*SYNTHESE!B13*SYNTHESE!B13)+(10*F13*SYNTHESE!B13)+H13</f>
        <v>15838358697</v>
      </c>
      <c r="L13" s="8">
        <f>K13-SYNTHESE!F13</f>
        <v>12972381576</v>
      </c>
      <c r="M13" s="8">
        <f t="shared" si="0"/>
        <v>46700573674302</v>
      </c>
    </row>
    <row r="14" spans="1:13" ht="12">
      <c r="A14" s="3" t="s">
        <v>12</v>
      </c>
      <c r="B14" s="3">
        <v>11</v>
      </c>
      <c r="C14" s="3">
        <v>0</v>
      </c>
      <c r="D14" s="7">
        <v>504</v>
      </c>
      <c r="F14" s="3">
        <v>671</v>
      </c>
      <c r="G14" s="3">
        <v>3582</v>
      </c>
      <c r="H14" s="3">
        <v>15145</v>
      </c>
      <c r="I14" s="3">
        <v>3582</v>
      </c>
      <c r="J14" s="3">
        <v>3640</v>
      </c>
      <c r="K14" s="8">
        <f>(B14*10*SYNTHESE!B14*SYNTHESE!B14)+(10*F14*SYNTHESE!B14)+H14</f>
        <v>15875572865</v>
      </c>
      <c r="L14" s="8">
        <f>K14-SYNTHESE!F14</f>
        <v>11562651339</v>
      </c>
      <c r="M14" s="8">
        <f t="shared" si="0"/>
        <v>41625544820904</v>
      </c>
    </row>
    <row r="15" spans="1:13" ht="12">
      <c r="A15" s="3" t="s">
        <v>13</v>
      </c>
      <c r="B15" s="3">
        <v>11</v>
      </c>
      <c r="C15" s="3">
        <v>0</v>
      </c>
      <c r="D15" s="7">
        <v>813</v>
      </c>
      <c r="F15" s="3">
        <v>1209</v>
      </c>
      <c r="G15" s="3">
        <v>3590</v>
      </c>
      <c r="H15" s="3">
        <v>24751</v>
      </c>
      <c r="I15" s="3">
        <v>3590</v>
      </c>
      <c r="J15" s="3">
        <v>3719</v>
      </c>
      <c r="K15" s="8">
        <f>(B15*10*SYNTHESE!B15*SYNTHESE!B15)+(10*F15*SYNTHESE!B15)+H15</f>
        <v>40600604271</v>
      </c>
      <c r="L15" s="8">
        <f>K15-SYNTHESE!F15</f>
        <v>25916572065</v>
      </c>
      <c r="M15" s="8">
        <f t="shared" si="0"/>
        <v>93299659434813</v>
      </c>
    </row>
    <row r="16" spans="1:13" ht="12">
      <c r="A16" s="3" t="s">
        <v>14</v>
      </c>
      <c r="B16" s="3">
        <v>11</v>
      </c>
      <c r="C16" s="3">
        <v>0</v>
      </c>
      <c r="D16" s="7">
        <v>742</v>
      </c>
      <c r="F16" s="3">
        <v>1060</v>
      </c>
      <c r="G16" s="3">
        <v>3597</v>
      </c>
      <c r="H16" s="3">
        <v>22898</v>
      </c>
      <c r="I16" s="3">
        <v>3597</v>
      </c>
      <c r="J16" s="3">
        <v>3685</v>
      </c>
      <c r="K16" s="8">
        <f>(B16*10*SYNTHESE!B16*SYNTHESE!B16)+(10*F16*SYNTHESE!B16)+H16</f>
        <v>25800794888</v>
      </c>
      <c r="L16" s="8">
        <f>K16-SYNTHESE!F16</f>
        <v>14144440243</v>
      </c>
      <c r="M16" s="8">
        <f t="shared" si="0"/>
        <v>50919984875542</v>
      </c>
    </row>
    <row r="17" spans="1:13" ht="12">
      <c r="A17" s="3" t="s">
        <v>32</v>
      </c>
      <c r="B17" s="3">
        <v>11</v>
      </c>
      <c r="C17" s="3">
        <v>1</v>
      </c>
      <c r="D17" s="7">
        <v>1</v>
      </c>
      <c r="E17" s="7">
        <v>1</v>
      </c>
      <c r="F17" s="3">
        <v>590</v>
      </c>
      <c r="G17" s="3">
        <v>3470</v>
      </c>
      <c r="H17" s="3">
        <v>5968</v>
      </c>
      <c r="I17" s="3">
        <v>3470</v>
      </c>
      <c r="J17" s="3">
        <v>3607</v>
      </c>
      <c r="K17" s="8">
        <f>(B17*10*SYNTHESE!B17*SYNTHESE!B17)+(10*F17*SYNTHESE!B17)+H17</f>
        <v>382867378</v>
      </c>
      <c r="L17" s="8">
        <f>K17-SYNTHESE!F17</f>
        <v>10764062</v>
      </c>
      <c r="M17" s="8">
        <f t="shared" si="0"/>
        <v>38750623201</v>
      </c>
    </row>
    <row r="18" spans="1:13" ht="12">
      <c r="A18" s="3" t="s">
        <v>33</v>
      </c>
      <c r="B18" s="3">
        <v>4</v>
      </c>
      <c r="C18" s="3">
        <v>1</v>
      </c>
      <c r="D18" s="7">
        <v>1</v>
      </c>
      <c r="E18" s="7">
        <v>1</v>
      </c>
      <c r="F18" s="3">
        <v>4</v>
      </c>
      <c r="G18" s="3">
        <v>1</v>
      </c>
      <c r="H18" s="3">
        <v>36</v>
      </c>
      <c r="I18" s="3">
        <v>1</v>
      </c>
      <c r="J18" s="3">
        <v>3601</v>
      </c>
      <c r="K18" s="8">
        <f>(B18*10*SYNTHESE!B18*SYNTHESE!B18)+(10*F18*SYNTHESE!B18)+H18</f>
        <v>130971636</v>
      </c>
      <c r="L18" s="8">
        <f>K18-SYNTHESE!F18</f>
        <v>2</v>
      </c>
      <c r="M18" s="8">
        <f t="shared" si="0"/>
        <v>7201</v>
      </c>
    </row>
    <row r="19" spans="1:13" ht="12">
      <c r="A19" s="3" t="s">
        <v>34</v>
      </c>
      <c r="B19" s="3">
        <v>8</v>
      </c>
      <c r="C19" s="3">
        <v>1</v>
      </c>
      <c r="D19" s="7">
        <v>3</v>
      </c>
      <c r="E19" s="7">
        <v>3</v>
      </c>
      <c r="F19" s="3">
        <v>4</v>
      </c>
      <c r="G19" s="3">
        <v>3</v>
      </c>
      <c r="H19" s="3">
        <v>57</v>
      </c>
      <c r="I19" s="3">
        <v>3</v>
      </c>
      <c r="J19" s="3">
        <v>3601</v>
      </c>
      <c r="K19" s="8">
        <f>(B19*10*SYNTHESE!B19*SYNTHESE!B19)+(10*F19*SYNTHESE!B19)+H19</f>
        <v>162507057</v>
      </c>
      <c r="L19" s="8">
        <f>K19-SYNTHESE!F19</f>
        <v>2</v>
      </c>
      <c r="M19" s="8">
        <f t="shared" si="0"/>
        <v>7203</v>
      </c>
    </row>
    <row r="20" spans="1:13" ht="12">
      <c r="A20" s="3" t="s">
        <v>35</v>
      </c>
      <c r="B20" s="3">
        <v>6</v>
      </c>
      <c r="C20" s="3">
        <v>1</v>
      </c>
      <c r="D20" s="7">
        <v>4</v>
      </c>
      <c r="E20" s="7">
        <v>4</v>
      </c>
      <c r="F20" s="3">
        <v>2</v>
      </c>
      <c r="G20" s="3">
        <v>8</v>
      </c>
      <c r="H20" s="3">
        <v>60</v>
      </c>
      <c r="I20" s="3">
        <v>8</v>
      </c>
      <c r="J20" s="3">
        <v>3604</v>
      </c>
      <c r="K20" s="8">
        <f>(B20*10*SYNTHESE!B20*SYNTHESE!B20)+(10*F20*SYNTHESE!B20)+H20</f>
        <v>456780100</v>
      </c>
      <c r="L20" s="8">
        <f>K20-SYNTHESE!F20</f>
        <v>9</v>
      </c>
      <c r="M20" s="8">
        <f t="shared" si="0"/>
        <v>32404</v>
      </c>
    </row>
    <row r="21" spans="1:13" ht="12">
      <c r="A21" s="3" t="s">
        <v>48</v>
      </c>
      <c r="B21" s="3">
        <v>10</v>
      </c>
      <c r="C21" s="3">
        <v>1</v>
      </c>
      <c r="D21" s="7">
        <v>4</v>
      </c>
      <c r="E21" s="7">
        <v>4</v>
      </c>
      <c r="F21" s="3">
        <v>5</v>
      </c>
      <c r="G21" s="3">
        <v>8</v>
      </c>
      <c r="H21" s="3">
        <v>106</v>
      </c>
      <c r="I21" s="3">
        <v>8</v>
      </c>
      <c r="J21" s="3">
        <v>3602</v>
      </c>
      <c r="K21" s="8">
        <f>(B21*10*SYNTHESE!B21*SYNTHESE!B21)+(10*F21*SYNTHESE!B21)+H21</f>
        <v>506362606</v>
      </c>
      <c r="L21" s="8">
        <f>K21-SYNTHESE!F21</f>
        <v>9</v>
      </c>
      <c r="M21" s="8">
        <f t="shared" si="0"/>
        <v>32404</v>
      </c>
    </row>
    <row r="22" spans="1:13" ht="12">
      <c r="A22" s="3" t="s">
        <v>37</v>
      </c>
      <c r="B22" s="3">
        <v>4</v>
      </c>
      <c r="C22" s="3">
        <v>1</v>
      </c>
      <c r="D22" s="7">
        <v>2</v>
      </c>
      <c r="E22" s="7">
        <v>2</v>
      </c>
      <c r="F22" s="3">
        <v>2</v>
      </c>
      <c r="G22" s="3">
        <v>2</v>
      </c>
      <c r="H22" s="3">
        <v>12</v>
      </c>
      <c r="I22" s="3">
        <v>2</v>
      </c>
      <c r="J22" s="3">
        <v>3601</v>
      </c>
      <c r="K22" s="8">
        <f>(B22*10*SYNTHESE!B22*SYNTHESE!B22)+(10*F22*SYNTHESE!B22)+H22</f>
        <v>63832032</v>
      </c>
      <c r="L22" s="8">
        <f>K22-SYNTHESE!F22</f>
        <v>2</v>
      </c>
      <c r="M22" s="8">
        <f t="shared" si="0"/>
        <v>7202</v>
      </c>
    </row>
    <row r="23" spans="1:13" ht="12">
      <c r="A23" s="3" t="s">
        <v>38</v>
      </c>
      <c r="B23" s="3">
        <v>7</v>
      </c>
      <c r="C23" s="3">
        <v>1</v>
      </c>
      <c r="D23" s="7">
        <v>61</v>
      </c>
      <c r="E23" s="7">
        <v>61</v>
      </c>
      <c r="F23" s="3">
        <v>15</v>
      </c>
      <c r="G23" s="3">
        <v>677</v>
      </c>
      <c r="H23" s="3">
        <v>292</v>
      </c>
      <c r="I23" s="3">
        <v>677</v>
      </c>
      <c r="J23" s="3">
        <v>3885</v>
      </c>
      <c r="K23" s="8">
        <f>(B23*10*SYNTHESE!B23*SYNTHESE!B23)+(10*F23*SYNTHESE!B23)+H23</f>
        <v>16015862792</v>
      </c>
      <c r="L23" s="8">
        <f>K23-SYNTHESE!F23</f>
        <v>105</v>
      </c>
      <c r="M23" s="8">
        <f t="shared" si="0"/>
        <v>378061</v>
      </c>
    </row>
    <row r="24" spans="1:13" ht="12">
      <c r="A24" s="3" t="s">
        <v>39</v>
      </c>
      <c r="B24" s="3">
        <v>12</v>
      </c>
      <c r="K24" s="8">
        <f>(B24*10*SYNTHESE!B24*SYNTHESE!B24)+(10*F24*SYNTHESE!B24)+H24</f>
        <v>112546875000</v>
      </c>
      <c r="L24" s="8">
        <f>K24-SYNTHESE!F24</f>
        <v>28131818563</v>
      </c>
      <c r="M24" s="8">
        <f t="shared" si="0"/>
        <v>101274546826800</v>
      </c>
    </row>
    <row r="25" spans="1:13" ht="12">
      <c r="A25" s="3" t="s">
        <v>40</v>
      </c>
      <c r="B25" s="3">
        <v>7</v>
      </c>
      <c r="C25" s="3">
        <v>1</v>
      </c>
      <c r="D25" s="7">
        <v>51</v>
      </c>
      <c r="E25" s="7">
        <v>51</v>
      </c>
      <c r="F25" s="3">
        <v>6</v>
      </c>
      <c r="G25" s="3">
        <v>311</v>
      </c>
      <c r="H25" s="3">
        <v>77</v>
      </c>
      <c r="I25" s="3">
        <v>311</v>
      </c>
      <c r="J25" s="3">
        <v>3810</v>
      </c>
      <c r="K25" s="8">
        <f>(B25*10*SYNTHESE!B25*SYNTHESE!B25)+(10*F25*SYNTHESE!B25)+H25</f>
        <v>10854408477</v>
      </c>
      <c r="L25" s="8">
        <f>K25-SYNTHESE!F25</f>
        <v>6</v>
      </c>
      <c r="M25" s="8">
        <f t="shared" si="0"/>
        <v>21651</v>
      </c>
    </row>
    <row r="26" spans="1:13" ht="12">
      <c r="A26" s="3" t="s">
        <v>41</v>
      </c>
      <c r="B26" s="3">
        <v>3</v>
      </c>
      <c r="C26" s="3">
        <v>1</v>
      </c>
      <c r="D26" s="7">
        <v>37</v>
      </c>
      <c r="E26" s="7">
        <v>37</v>
      </c>
      <c r="F26" s="3">
        <v>7</v>
      </c>
      <c r="G26" s="3">
        <v>85</v>
      </c>
      <c r="H26" s="7">
        <v>34</v>
      </c>
      <c r="I26" s="3">
        <v>85</v>
      </c>
      <c r="J26" s="3">
        <v>3688</v>
      </c>
      <c r="K26" s="8">
        <f>(B26*10*SYNTHESE!B26*SYNTHESE!B26)+(10*F26*SYNTHESE!B26)+H26</f>
        <v>1469230094</v>
      </c>
      <c r="L26" s="8">
        <f>K26-SYNTHESE!F26</f>
        <v>2</v>
      </c>
      <c r="M26" s="8">
        <f t="shared" si="0"/>
        <v>7237</v>
      </c>
    </row>
    <row r="27" spans="1:13" ht="12">
      <c r="A27" s="3" t="s">
        <v>42</v>
      </c>
      <c r="B27" s="3">
        <v>7</v>
      </c>
      <c r="C27" s="3">
        <v>1</v>
      </c>
      <c r="D27" s="7">
        <v>49</v>
      </c>
      <c r="E27" s="7">
        <v>49</v>
      </c>
      <c r="F27" s="3">
        <v>9</v>
      </c>
      <c r="G27" s="3">
        <v>49</v>
      </c>
      <c r="H27" s="3">
        <v>75</v>
      </c>
      <c r="I27" s="3">
        <v>49</v>
      </c>
      <c r="J27" s="3">
        <v>3762</v>
      </c>
      <c r="K27" s="8">
        <f>(B27*10*SYNTHESE!B27*SYNTHESE!B27)+(10*F27*SYNTHESE!B27)+H27</f>
        <v>9245658835</v>
      </c>
      <c r="L27" s="8">
        <f>K27-SYNTHESE!F27</f>
        <v>1</v>
      </c>
      <c r="M27" s="8">
        <f t="shared" si="0"/>
        <v>3649</v>
      </c>
    </row>
    <row r="28" spans="1:13" ht="12">
      <c r="A28" s="3" t="s">
        <v>43</v>
      </c>
      <c r="B28" s="3">
        <v>5</v>
      </c>
      <c r="C28" s="3">
        <v>1</v>
      </c>
      <c r="D28" s="7">
        <v>79</v>
      </c>
      <c r="E28" s="7">
        <v>79</v>
      </c>
      <c r="F28" s="3">
        <v>4</v>
      </c>
      <c r="G28" s="3">
        <v>146</v>
      </c>
      <c r="H28" s="3">
        <v>22</v>
      </c>
      <c r="I28" s="3">
        <v>146</v>
      </c>
      <c r="J28" s="3">
        <v>3652</v>
      </c>
      <c r="K28" s="8">
        <f>(B28*10*SYNTHESE!B28*SYNTHESE!B28)+(10*F28*SYNTHESE!B28)+H28</f>
        <v>1083637472</v>
      </c>
      <c r="L28" s="8">
        <f>K28-SYNTHESE!F28</f>
        <v>2</v>
      </c>
      <c r="M28" s="8">
        <f t="shared" si="0"/>
        <v>7279</v>
      </c>
    </row>
    <row r="29" spans="1:13" ht="12">
      <c r="A29" s="3" t="s">
        <v>44</v>
      </c>
      <c r="B29" s="3">
        <v>3</v>
      </c>
      <c r="C29" s="3">
        <v>1</v>
      </c>
      <c r="D29" s="7">
        <v>52</v>
      </c>
      <c r="E29" s="7">
        <v>52</v>
      </c>
      <c r="F29" s="3">
        <v>14</v>
      </c>
      <c r="G29" s="3">
        <v>2168</v>
      </c>
      <c r="H29" s="3">
        <v>72</v>
      </c>
      <c r="I29" s="3">
        <v>2168</v>
      </c>
      <c r="J29" s="3">
        <v>3774</v>
      </c>
      <c r="K29" s="8">
        <f>(B29*10*SYNTHESE!B29*SYNTHESE!B29)+(10*F29*SYNTHESE!B29)+H29</f>
        <v>3323479162</v>
      </c>
      <c r="L29" s="8">
        <f>K29-SYNTHESE!F29</f>
        <v>105270</v>
      </c>
      <c r="M29" s="8">
        <f t="shared" si="0"/>
        <v>378972052</v>
      </c>
    </row>
    <row r="30" spans="1:13" ht="12">
      <c r="A30" s="3" t="s">
        <v>45</v>
      </c>
      <c r="B30" s="3">
        <v>12</v>
      </c>
      <c r="K30" s="8">
        <f>(B30*10*SYNTHESE!B30*SYNTHESE!B30)+(10*F30*SYNTHESE!B30)+H30</f>
        <v>81851722680</v>
      </c>
      <c r="L30" s="8">
        <f>K30-SYNTHESE!F30</f>
        <v>40919331878</v>
      </c>
      <c r="M30" s="8">
        <f t="shared" si="0"/>
        <v>147309594760800</v>
      </c>
    </row>
    <row r="31" spans="1:13" ht="12">
      <c r="A31" s="3" t="s">
        <v>46</v>
      </c>
      <c r="B31" s="3">
        <v>12</v>
      </c>
      <c r="K31" s="8">
        <f>(B31*10*SYNTHESE!B31*SYNTHESE!B31)+(10*F31*SYNTHESE!B31)+H31</f>
        <v>107302729080</v>
      </c>
      <c r="L31" s="8">
        <f>K31-SYNTHESE!F31</f>
        <v>44705582912</v>
      </c>
      <c r="M31" s="8">
        <f t="shared" si="0"/>
        <v>160940098483200</v>
      </c>
    </row>
    <row r="32" spans="1:13" ht="12">
      <c r="A32" s="3" t="s">
        <v>69</v>
      </c>
      <c r="B32" s="3">
        <v>5</v>
      </c>
      <c r="C32" s="3">
        <v>1</v>
      </c>
      <c r="D32" s="7">
        <v>7</v>
      </c>
      <c r="E32" s="7">
        <v>7</v>
      </c>
      <c r="F32" s="3">
        <v>63</v>
      </c>
      <c r="G32" s="3">
        <v>3590</v>
      </c>
      <c r="H32" s="3">
        <v>1845</v>
      </c>
      <c r="I32" s="3">
        <v>3590</v>
      </c>
      <c r="J32" s="3">
        <v>3601</v>
      </c>
      <c r="K32" s="8">
        <f>(B32*10*SYNTHESE!B32*SYNTHESE!B32)+(10*F32*SYNTHESE!B32)+H32</f>
        <v>93202065</v>
      </c>
      <c r="L32" s="8">
        <f>K32-SYNTHESE!F32</f>
        <v>802475</v>
      </c>
      <c r="M32" s="8">
        <f t="shared" si="0"/>
        <v>2888910007</v>
      </c>
    </row>
    <row r="33" spans="1:13" ht="12">
      <c r="A33" s="3" t="s">
        <v>70</v>
      </c>
      <c r="B33" s="3">
        <v>11</v>
      </c>
      <c r="C33" s="3">
        <v>0</v>
      </c>
      <c r="D33" s="7">
        <v>505</v>
      </c>
      <c r="F33" s="3">
        <v>116</v>
      </c>
      <c r="G33" s="3">
        <v>3417</v>
      </c>
      <c r="H33" s="3">
        <v>2057</v>
      </c>
      <c r="I33" s="3">
        <v>3417</v>
      </c>
      <c r="J33" s="3">
        <v>3604</v>
      </c>
      <c r="K33" s="8">
        <f>(B33*10*SYNTHESE!B33*SYNTHESE!B33)+(10*F33*SYNTHESE!B33)+H33</f>
        <v>2177562057</v>
      </c>
      <c r="L33" s="8">
        <f>K33-SYNTHESE!F33</f>
        <v>992436100</v>
      </c>
      <c r="M33" s="8">
        <f t="shared" si="0"/>
        <v>3572769960505</v>
      </c>
    </row>
    <row r="34" spans="1:13" ht="12">
      <c r="A34" s="3" t="s">
        <v>71</v>
      </c>
      <c r="B34" s="3">
        <v>5</v>
      </c>
      <c r="C34" s="3">
        <v>1</v>
      </c>
      <c r="D34" s="7">
        <v>7</v>
      </c>
      <c r="E34" s="7">
        <v>7</v>
      </c>
      <c r="F34" s="3">
        <v>7</v>
      </c>
      <c r="G34" s="3">
        <v>1620</v>
      </c>
      <c r="H34" s="3">
        <v>181</v>
      </c>
      <c r="I34" s="3">
        <v>1620</v>
      </c>
      <c r="J34" s="3">
        <v>3630</v>
      </c>
      <c r="K34" s="8">
        <f>(B34*10*SYNTHESE!B34*SYNTHESE!B34)+(10*F34*SYNTHESE!B34)+H34</f>
        <v>821624341</v>
      </c>
      <c r="L34" s="8">
        <f>K34-SYNTHESE!F34</f>
        <v>131</v>
      </c>
      <c r="M34" s="8">
        <f t="shared" si="0"/>
        <v>471607</v>
      </c>
    </row>
    <row r="35" spans="1:13" ht="12">
      <c r="A35" s="3" t="s">
        <v>72</v>
      </c>
      <c r="B35" s="3">
        <v>4</v>
      </c>
      <c r="C35" s="3">
        <v>1</v>
      </c>
      <c r="D35" s="7">
        <v>32</v>
      </c>
      <c r="E35" s="7">
        <v>32</v>
      </c>
      <c r="F35" s="3">
        <v>3</v>
      </c>
      <c r="G35" s="3">
        <v>479</v>
      </c>
      <c r="H35" s="3">
        <v>433</v>
      </c>
      <c r="I35" s="3">
        <v>479</v>
      </c>
      <c r="J35" s="3">
        <v>3619</v>
      </c>
      <c r="K35" s="8">
        <f>(B35*10*SYNTHESE!B35*SYNTHESE!B35)+(10*F35*SYNTHESE!B35)+H35</f>
        <v>645251153</v>
      </c>
      <c r="L35" s="8">
        <f>K35-SYNTHESE!F35</f>
        <v>40549</v>
      </c>
      <c r="M35" s="8">
        <f t="shared" si="0"/>
        <v>145976432</v>
      </c>
    </row>
    <row r="36" spans="1:13" ht="12">
      <c r="A36" s="3" t="s">
        <v>73</v>
      </c>
      <c r="B36" s="3">
        <v>11</v>
      </c>
      <c r="C36" s="3">
        <v>0</v>
      </c>
      <c r="D36" s="7">
        <v>515</v>
      </c>
      <c r="F36" s="3">
        <v>324</v>
      </c>
      <c r="G36" s="3">
        <v>3569</v>
      </c>
      <c r="H36" s="3">
        <v>5967</v>
      </c>
      <c r="I36" s="3">
        <v>3569</v>
      </c>
      <c r="J36" s="3">
        <v>3653</v>
      </c>
      <c r="K36" s="8">
        <f>(B36*10*SYNTHESE!B36*SYNTHESE!B36)+(10*F36*SYNTHESE!B36)+H36</f>
        <v>11803337487</v>
      </c>
      <c r="L36" s="8">
        <f>K36-SYNTHESE!F36</f>
        <v>5382713141</v>
      </c>
      <c r="M36" s="8">
        <f t="shared" si="0"/>
        <v>19377767308115</v>
      </c>
    </row>
    <row r="37" spans="1:13" ht="12">
      <c r="A37" s="3" t="s">
        <v>74</v>
      </c>
      <c r="B37" s="3">
        <v>7</v>
      </c>
      <c r="C37" s="3">
        <v>1</v>
      </c>
      <c r="D37" s="7">
        <v>111</v>
      </c>
      <c r="E37" s="7">
        <v>111</v>
      </c>
      <c r="F37" s="3">
        <v>19</v>
      </c>
      <c r="G37" s="3">
        <v>3555</v>
      </c>
      <c r="H37" s="3">
        <v>1451</v>
      </c>
      <c r="I37" s="3">
        <v>3555</v>
      </c>
      <c r="J37" s="3">
        <v>3683</v>
      </c>
      <c r="K37" s="8">
        <f>(B37*10*SYNTHESE!B37*SYNTHESE!B37)+(10*F37*SYNTHESE!B37)+H37</f>
        <v>5098468951</v>
      </c>
      <c r="L37" s="8">
        <f>K37-SYNTHESE!F37</f>
        <v>939902</v>
      </c>
      <c r="M37" s="8">
        <f t="shared" si="0"/>
        <v>3383647311</v>
      </c>
    </row>
    <row r="38" spans="1:13" ht="12">
      <c r="A38" s="3" t="s">
        <v>75</v>
      </c>
      <c r="B38" s="3">
        <v>11</v>
      </c>
      <c r="C38" s="3">
        <v>0</v>
      </c>
      <c r="D38" s="7">
        <v>594</v>
      </c>
      <c r="F38" s="3">
        <v>4703</v>
      </c>
      <c r="G38" s="3">
        <v>3575</v>
      </c>
      <c r="H38" s="3">
        <v>52406</v>
      </c>
      <c r="I38" s="3">
        <v>3575</v>
      </c>
      <c r="J38" s="3">
        <v>3756</v>
      </c>
      <c r="K38" s="8">
        <f>(B38*10*SYNTHESE!B38*SYNTHESE!B38)+(10*F38*SYNTHESE!B38)+H38</f>
        <v>79389697406</v>
      </c>
      <c r="L38" s="8">
        <f>K38-SYNTHESE!F38</f>
        <v>43871642988</v>
      </c>
      <c r="M38" s="8">
        <f t="shared" si="0"/>
        <v>157937914757394</v>
      </c>
    </row>
    <row r="39" spans="1:13" ht="12">
      <c r="A39" s="3" t="s">
        <v>76</v>
      </c>
      <c r="B39" s="3">
        <v>12</v>
      </c>
      <c r="K39" s="8">
        <f>(B39*10*SYNTHESE!B39*SYNTHESE!B39)+(10*F39*SYNTHESE!B39)+H39</f>
        <v>104500812000</v>
      </c>
      <c r="L39" s="8">
        <f>K39-SYNTHESE!F39</f>
        <v>78371772647</v>
      </c>
      <c r="M39" s="8">
        <f t="shared" si="0"/>
        <v>282138381529200</v>
      </c>
    </row>
    <row r="40" spans="1:13" ht="12">
      <c r="A40" s="3" t="s">
        <v>77</v>
      </c>
      <c r="B40" s="3">
        <v>3</v>
      </c>
      <c r="C40" s="3">
        <v>1</v>
      </c>
      <c r="D40" s="7">
        <v>147</v>
      </c>
      <c r="E40" s="7">
        <v>147</v>
      </c>
      <c r="F40" s="3">
        <v>2211</v>
      </c>
      <c r="G40" s="3">
        <v>2769</v>
      </c>
      <c r="H40" s="3">
        <v>9498</v>
      </c>
      <c r="I40" s="3">
        <v>2769</v>
      </c>
      <c r="J40" s="3">
        <v>3745</v>
      </c>
      <c r="K40" s="8">
        <f>(B40*10*SYNTHESE!B40*SYNTHESE!B40)+(10*F40*SYNTHESE!B40)+H40</f>
        <v>3571689918</v>
      </c>
      <c r="L40" s="8">
        <f>K40-SYNTHESE!F40</f>
        <v>195690604</v>
      </c>
      <c r="M40" s="8">
        <f t="shared" si="0"/>
        <v>704486174547</v>
      </c>
    </row>
    <row r="41" spans="1:13" ht="12">
      <c r="A41" s="3" t="s">
        <v>78</v>
      </c>
      <c r="B41" s="3">
        <v>12</v>
      </c>
      <c r="K41" s="8">
        <f>(B41*10*SYNTHESE!B41*SYNTHESE!B41)+(10*F41*SYNTHESE!B41)+H41</f>
        <v>76416627000</v>
      </c>
      <c r="L41" s="8">
        <f>K41-SYNTHESE!F41</f>
        <v>50942399153</v>
      </c>
      <c r="M41" s="8">
        <f t="shared" si="0"/>
        <v>183392636950800</v>
      </c>
    </row>
    <row r="42" spans="1:13" ht="12">
      <c r="A42" s="3" t="s">
        <v>27</v>
      </c>
      <c r="B42" s="3">
        <v>4</v>
      </c>
      <c r="C42" s="3">
        <v>1</v>
      </c>
      <c r="D42" s="7">
        <v>1</v>
      </c>
      <c r="E42" s="7">
        <v>1</v>
      </c>
      <c r="F42" s="3">
        <v>2</v>
      </c>
      <c r="G42" s="3">
        <v>273</v>
      </c>
      <c r="H42" s="3">
        <v>140</v>
      </c>
      <c r="I42" s="3">
        <v>273</v>
      </c>
      <c r="J42" s="3">
        <v>3615</v>
      </c>
      <c r="K42" s="8">
        <f>(B42*10*SYNTHESE!B42*SYNTHESE!B42)+(10*F42*SYNTHESE!B42)+H42</f>
        <v>18292700</v>
      </c>
      <c r="L42" s="8">
        <f>K42-SYNTHESE!F42</f>
        <v>109</v>
      </c>
      <c r="M42" s="8">
        <f t="shared" si="0"/>
        <v>392401</v>
      </c>
    </row>
    <row r="43" spans="1:13" ht="12">
      <c r="A43" s="3" t="s">
        <v>28</v>
      </c>
      <c r="B43" s="3">
        <v>7</v>
      </c>
      <c r="C43" s="3">
        <v>1</v>
      </c>
      <c r="D43" s="7">
        <v>28</v>
      </c>
      <c r="E43" s="7">
        <v>28</v>
      </c>
      <c r="F43" s="3">
        <v>5</v>
      </c>
      <c r="G43" s="3">
        <v>2261</v>
      </c>
      <c r="H43" s="3">
        <v>485</v>
      </c>
      <c r="I43" s="3">
        <v>2261</v>
      </c>
      <c r="J43" s="3">
        <v>3601</v>
      </c>
      <c r="K43" s="8">
        <f>(B43*10*SYNTHESE!B43*SYNTHESE!B43)+(10*F43*SYNTHESE!B43)+H43</f>
        <v>89598305</v>
      </c>
      <c r="L43" s="8">
        <f>K43-SYNTHESE!F43</f>
        <v>420</v>
      </c>
      <c r="M43" s="8">
        <f t="shared" si="0"/>
        <v>1512028</v>
      </c>
    </row>
    <row r="44" spans="1:13" ht="12">
      <c r="A44" s="3" t="s">
        <v>29</v>
      </c>
      <c r="B44" s="3">
        <v>4</v>
      </c>
      <c r="C44" s="3">
        <v>1</v>
      </c>
      <c r="D44" s="7">
        <v>664</v>
      </c>
      <c r="E44" s="7">
        <v>664</v>
      </c>
      <c r="F44" s="3">
        <v>21</v>
      </c>
      <c r="G44" s="3">
        <v>2649</v>
      </c>
      <c r="H44" s="3">
        <v>535</v>
      </c>
      <c r="I44" s="3">
        <v>2649</v>
      </c>
      <c r="J44" s="3">
        <v>3602</v>
      </c>
      <c r="K44" s="8">
        <f>(B44*10*SYNTHESE!B44*SYNTHESE!B44)+(10*F44*SYNTHESE!B44)+H44</f>
        <v>163802585</v>
      </c>
      <c r="L44" s="8">
        <f>K44-SYNTHESE!F44</f>
        <v>242997</v>
      </c>
      <c r="M44" s="8">
        <f t="shared" si="0"/>
        <v>874789864</v>
      </c>
    </row>
    <row r="45" spans="1:13" ht="12">
      <c r="A45" s="3" t="s">
        <v>30</v>
      </c>
      <c r="B45" s="3">
        <v>11</v>
      </c>
      <c r="C45" s="3">
        <v>0</v>
      </c>
      <c r="D45" s="7">
        <v>778</v>
      </c>
      <c r="F45" s="3">
        <v>44</v>
      </c>
      <c r="G45" s="3">
        <v>3588</v>
      </c>
      <c r="H45" s="3">
        <v>7956</v>
      </c>
      <c r="I45" s="3">
        <v>3588</v>
      </c>
      <c r="J45" s="3">
        <v>3639</v>
      </c>
      <c r="K45" s="8">
        <f>(B45*10*SYNTHESE!B45*SYNTHESE!B45)+(10*F45*SYNTHESE!B45)+H45</f>
        <v>8165907676</v>
      </c>
      <c r="L45" s="8">
        <f>K45-SYNTHESE!F45</f>
        <v>2227157174</v>
      </c>
      <c r="M45" s="8">
        <f t="shared" si="0"/>
        <v>8017765827178</v>
      </c>
    </row>
    <row r="46" ht="12">
      <c r="A46" s="3" t="s">
        <v>31</v>
      </c>
    </row>
    <row r="47" ht="12">
      <c r="A47" s="3" t="s">
        <v>31</v>
      </c>
    </row>
  </sheetData>
  <printOptions/>
  <pageMargins left="0.28" right="0.46" top="0.24" bottom="0.14" header="0.21" footer="0.1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6">
      <selection activeCell="G24" sqref="G24"/>
    </sheetView>
  </sheetViews>
  <sheetFormatPr defaultColWidth="11.421875" defaultRowHeight="12.75"/>
  <cols>
    <col min="1" max="1" width="11.7109375" style="3" customWidth="1"/>
    <col min="2" max="3" width="3.421875" style="3" customWidth="1"/>
    <col min="4" max="5" width="9.7109375" style="7" customWidth="1"/>
    <col min="6" max="6" width="6.7109375" style="3" customWidth="1"/>
    <col min="7" max="7" width="10.7109375" style="3" customWidth="1"/>
    <col min="8" max="9" width="7.7109375" style="3" customWidth="1"/>
    <col min="10" max="10" width="10.7109375" style="3" customWidth="1"/>
    <col min="11" max="13" width="14.7109375" style="3" customWidth="1"/>
    <col min="14" max="16384" width="11.421875" style="3" customWidth="1"/>
  </cols>
  <sheetData>
    <row r="1" spans="1:13" ht="36">
      <c r="A1" s="5" t="s">
        <v>59</v>
      </c>
      <c r="B1" s="5" t="s">
        <v>15</v>
      </c>
      <c r="C1" s="5" t="s">
        <v>16</v>
      </c>
      <c r="D1" s="6" t="s">
        <v>17</v>
      </c>
      <c r="E1" s="6" t="s">
        <v>18</v>
      </c>
      <c r="F1" s="5" t="s">
        <v>19</v>
      </c>
      <c r="G1" s="5" t="s">
        <v>26</v>
      </c>
      <c r="H1" s="5" t="s">
        <v>21</v>
      </c>
      <c r="I1" s="5" t="s">
        <v>22</v>
      </c>
      <c r="J1" s="5" t="s">
        <v>23</v>
      </c>
      <c r="K1" s="5" t="s">
        <v>82</v>
      </c>
      <c r="L1" s="5" t="s">
        <v>83</v>
      </c>
      <c r="M1" s="5" t="s">
        <v>84</v>
      </c>
    </row>
    <row r="2" spans="1:13" ht="12">
      <c r="A2" s="3" t="s">
        <v>0</v>
      </c>
      <c r="B2" s="3">
        <v>4</v>
      </c>
      <c r="C2" s="3">
        <v>1</v>
      </c>
      <c r="D2" s="7">
        <v>227</v>
      </c>
      <c r="E2" s="7">
        <v>227</v>
      </c>
      <c r="F2" s="3">
        <v>4</v>
      </c>
      <c r="G2" s="3">
        <v>862</v>
      </c>
      <c r="H2" s="3">
        <v>57</v>
      </c>
      <c r="I2" s="3">
        <v>862</v>
      </c>
      <c r="J2" s="3">
        <v>3600</v>
      </c>
      <c r="K2" s="8">
        <f>(B2*10*SYNTHESE!B2*SYNTHESE!B2)+(10*F2*SYNTHESE!B2)+H2</f>
        <v>35758857</v>
      </c>
      <c r="L2" s="8">
        <f>K2-SYNTHESE!F2</f>
        <v>27</v>
      </c>
      <c r="M2" s="8">
        <f>(L2*3600)+D2</f>
        <v>97427</v>
      </c>
    </row>
    <row r="3" spans="1:13" ht="12">
      <c r="A3" s="3" t="s">
        <v>1</v>
      </c>
      <c r="B3" s="3">
        <v>2</v>
      </c>
      <c r="C3" s="3">
        <v>1</v>
      </c>
      <c r="D3" s="7">
        <v>1707</v>
      </c>
      <c r="E3" s="7">
        <v>1707</v>
      </c>
      <c r="F3" s="3">
        <v>8</v>
      </c>
      <c r="G3" s="3">
        <v>1707</v>
      </c>
      <c r="H3" s="3">
        <v>57</v>
      </c>
      <c r="I3" s="3">
        <v>1707</v>
      </c>
      <c r="J3" s="3">
        <v>3600</v>
      </c>
      <c r="K3" s="8">
        <f>(B3*10*SYNTHESE!B3*SYNTHESE!B3)+(10*F3*SYNTHESE!B3)+H3</f>
        <v>40384797</v>
      </c>
      <c r="L3" s="8">
        <f>K3-SYNTHESE!F3</f>
        <v>14230</v>
      </c>
      <c r="M3" s="8">
        <f aca="true" t="shared" si="0" ref="M3:M45">(L3*3600)+D3</f>
        <v>51229707</v>
      </c>
    </row>
    <row r="4" spans="1:13" ht="12">
      <c r="A4" s="3" t="s">
        <v>2</v>
      </c>
      <c r="B4" s="3">
        <v>7</v>
      </c>
      <c r="C4" s="3">
        <v>1</v>
      </c>
      <c r="D4" s="7">
        <v>280</v>
      </c>
      <c r="E4" s="7">
        <v>280</v>
      </c>
      <c r="F4" s="3">
        <v>10</v>
      </c>
      <c r="G4" s="3">
        <v>1381</v>
      </c>
      <c r="H4" s="3">
        <v>165</v>
      </c>
      <c r="I4" s="3">
        <v>1381</v>
      </c>
      <c r="J4" s="3">
        <v>3600</v>
      </c>
      <c r="K4" s="8">
        <f>(B4*10*SYNTHESE!B4*SYNTHESE!B4)+(10*F4*SYNTHESE!B4)+H4</f>
        <v>294380165</v>
      </c>
      <c r="L4" s="8">
        <f>K4-SYNTHESE!F4</f>
        <v>29</v>
      </c>
      <c r="M4" s="8">
        <f t="shared" si="0"/>
        <v>104680</v>
      </c>
    </row>
    <row r="5" spans="1:13" ht="12">
      <c r="A5" s="3" t="s">
        <v>3</v>
      </c>
      <c r="B5" s="3">
        <v>12</v>
      </c>
      <c r="J5" s="3">
        <v>3600</v>
      </c>
      <c r="K5" s="8">
        <f>(B5*10*SYNTHESE!B5*SYNTHESE!B5)+(10*F5*SYNTHESE!B5)+H5</f>
        <v>292406520</v>
      </c>
      <c r="L5" s="8">
        <f>K5-SYNTHESE!F5</f>
        <v>267758330</v>
      </c>
      <c r="M5" s="8">
        <f t="shared" si="0"/>
        <v>963929988000</v>
      </c>
    </row>
    <row r="6" spans="1:13" ht="12">
      <c r="A6" s="3" t="s">
        <v>4</v>
      </c>
      <c r="B6" s="3">
        <v>11</v>
      </c>
      <c r="C6" s="3">
        <v>1</v>
      </c>
      <c r="D6" s="7">
        <v>50</v>
      </c>
      <c r="E6" s="7">
        <v>50</v>
      </c>
      <c r="F6" s="3">
        <v>1</v>
      </c>
      <c r="G6" s="3">
        <v>3551</v>
      </c>
      <c r="H6" s="3">
        <v>186</v>
      </c>
      <c r="I6" s="3">
        <v>3551</v>
      </c>
      <c r="J6" s="3">
        <v>3600</v>
      </c>
      <c r="K6" s="8">
        <f>(B6*10*SYNTHESE!B6*SYNTHESE!B6)+(10*F6*SYNTHESE!B6)+H6</f>
        <v>521348146</v>
      </c>
      <c r="L6" s="8">
        <f>K6-SYNTHESE!F6</f>
        <v>142</v>
      </c>
      <c r="M6" s="8">
        <f t="shared" si="0"/>
        <v>511250</v>
      </c>
    </row>
    <row r="7" spans="1:13" ht="12">
      <c r="A7" s="3" t="s">
        <v>5</v>
      </c>
      <c r="B7" s="3">
        <v>7</v>
      </c>
      <c r="C7" s="3">
        <v>0</v>
      </c>
      <c r="D7" s="7">
        <v>310</v>
      </c>
      <c r="F7" s="3">
        <v>2</v>
      </c>
      <c r="G7" s="3">
        <v>527</v>
      </c>
      <c r="H7" s="3">
        <v>359</v>
      </c>
      <c r="I7" s="3">
        <v>527</v>
      </c>
      <c r="J7" s="3">
        <v>3600</v>
      </c>
      <c r="K7" s="8">
        <f>(B7*10*SYNTHESE!B7*SYNTHESE!B7)+(10*F7*SYNTHESE!B7)+H7</f>
        <v>652518049</v>
      </c>
      <c r="L7" s="8">
        <f>K7-SYNTHESE!F7</f>
        <v>186111129</v>
      </c>
      <c r="M7" s="8">
        <f t="shared" si="0"/>
        <v>670000064710</v>
      </c>
    </row>
    <row r="8" spans="1:13" ht="12">
      <c r="A8" s="3" t="s">
        <v>6</v>
      </c>
      <c r="B8" s="3">
        <v>9</v>
      </c>
      <c r="C8" s="3">
        <v>1</v>
      </c>
      <c r="D8" s="7">
        <v>258</v>
      </c>
      <c r="E8" s="7">
        <v>258</v>
      </c>
      <c r="F8" s="3">
        <v>22</v>
      </c>
      <c r="G8" s="3">
        <v>2688</v>
      </c>
      <c r="H8" s="3">
        <v>682</v>
      </c>
      <c r="I8" s="3">
        <v>2688</v>
      </c>
      <c r="J8" s="3">
        <v>3600</v>
      </c>
      <c r="K8" s="8">
        <f>(B8*10*SYNTHESE!B8*SYNTHESE!B8)+(10*F8*SYNTHESE!B8)+H8</f>
        <v>1602165802</v>
      </c>
      <c r="L8" s="8">
        <f>K8-SYNTHESE!F8</f>
        <v>843925</v>
      </c>
      <c r="M8" s="8">
        <f t="shared" si="0"/>
        <v>3038130258</v>
      </c>
    </row>
    <row r="9" spans="1:13" ht="12">
      <c r="A9" s="3" t="s">
        <v>7</v>
      </c>
      <c r="B9" s="3">
        <v>10</v>
      </c>
      <c r="C9" s="3">
        <v>0</v>
      </c>
      <c r="D9" s="7">
        <v>1058</v>
      </c>
      <c r="F9" s="3">
        <v>2</v>
      </c>
      <c r="G9" s="3">
        <v>1258</v>
      </c>
      <c r="H9" s="3">
        <v>674</v>
      </c>
      <c r="I9" s="3">
        <v>1258</v>
      </c>
      <c r="J9" s="3">
        <v>3600</v>
      </c>
      <c r="K9" s="8">
        <f>(B9*10*SYNTHESE!B9*SYNTHESE!B9)+(10*F9*SYNTHESE!B9)+H9</f>
        <v>1081160834</v>
      </c>
      <c r="L9" s="8">
        <f>K9-SYNTHESE!F9</f>
        <v>540087402</v>
      </c>
      <c r="M9" s="8">
        <f t="shared" si="0"/>
        <v>1944314648258</v>
      </c>
    </row>
    <row r="10" spans="1:13" ht="12">
      <c r="A10" s="3" t="s">
        <v>8</v>
      </c>
      <c r="B10" s="3">
        <v>11</v>
      </c>
      <c r="C10" s="3">
        <v>0</v>
      </c>
      <c r="D10" s="7">
        <v>161</v>
      </c>
      <c r="F10" s="3">
        <v>4</v>
      </c>
      <c r="G10" s="3">
        <v>1756</v>
      </c>
      <c r="H10" s="3">
        <v>801</v>
      </c>
      <c r="I10" s="3">
        <v>1756</v>
      </c>
      <c r="J10" s="3">
        <v>3600</v>
      </c>
      <c r="K10" s="8">
        <f>(B10*10*SYNTHESE!B10*SYNTHESE!B10)+(10*F10*SYNTHESE!B10)+H10</f>
        <v>1917536551</v>
      </c>
      <c r="L10" s="8">
        <f>K10-SYNTHESE!F10</f>
        <v>1393448687</v>
      </c>
      <c r="M10" s="8">
        <f t="shared" si="0"/>
        <v>5016415273361</v>
      </c>
    </row>
    <row r="11" spans="1:13" ht="12">
      <c r="A11" s="3" t="s">
        <v>9</v>
      </c>
      <c r="B11" s="3">
        <v>11</v>
      </c>
      <c r="C11" s="3">
        <v>0</v>
      </c>
      <c r="D11" s="7">
        <v>202</v>
      </c>
      <c r="F11" s="3">
        <v>1</v>
      </c>
      <c r="G11" s="3">
        <v>3355</v>
      </c>
      <c r="H11" s="3">
        <v>470</v>
      </c>
      <c r="I11" s="3">
        <v>3355</v>
      </c>
      <c r="J11" s="3">
        <v>3600</v>
      </c>
      <c r="K11" s="8">
        <f>(B11*10*SYNTHESE!B11*SYNTHESE!B11)+(10*F11*SYNTHESE!B11)+H11</f>
        <v>3101624570</v>
      </c>
      <c r="L11" s="8">
        <f>K11-SYNTHESE!F11</f>
        <v>1408902559</v>
      </c>
      <c r="M11" s="8">
        <f t="shared" si="0"/>
        <v>5072049212602</v>
      </c>
    </row>
    <row r="12" spans="1:13" ht="12">
      <c r="A12" s="3" t="s">
        <v>10</v>
      </c>
      <c r="B12" s="3">
        <v>11</v>
      </c>
      <c r="C12" s="3">
        <v>0</v>
      </c>
      <c r="D12" s="7">
        <v>287</v>
      </c>
      <c r="F12" s="3">
        <v>33</v>
      </c>
      <c r="G12" s="3">
        <v>2018</v>
      </c>
      <c r="H12" s="3">
        <v>2760</v>
      </c>
      <c r="I12" s="3">
        <v>2018</v>
      </c>
      <c r="J12" s="3">
        <v>3600</v>
      </c>
      <c r="K12" s="8">
        <f>(B12*10*SYNTHESE!B12*SYNTHESE!B12)+(10*F12*SYNTHESE!B12)+H12</f>
        <v>5433981860</v>
      </c>
      <c r="L12" s="8">
        <f>K12-SYNTHESE!F12</f>
        <v>1483121205</v>
      </c>
      <c r="M12" s="8">
        <f t="shared" si="0"/>
        <v>5339236338287</v>
      </c>
    </row>
    <row r="13" spans="1:13" ht="12">
      <c r="A13" s="3" t="s">
        <v>11</v>
      </c>
      <c r="B13" s="3">
        <v>11</v>
      </c>
      <c r="C13" s="3">
        <v>0</v>
      </c>
      <c r="D13" s="7">
        <v>167</v>
      </c>
      <c r="F13" s="3">
        <v>3</v>
      </c>
      <c r="G13" s="3">
        <v>2886</v>
      </c>
      <c r="H13" s="3">
        <v>3854</v>
      </c>
      <c r="I13" s="3">
        <v>2886</v>
      </c>
      <c r="J13" s="3">
        <v>3600</v>
      </c>
      <c r="K13" s="8">
        <f>(B13*10*SYNTHESE!B13*SYNTHESE!B13)+(10*F13*SYNTHESE!B13)+H13</f>
        <v>15761261954</v>
      </c>
      <c r="L13" s="8">
        <f>K13-SYNTHESE!F13</f>
        <v>12895284833</v>
      </c>
      <c r="M13" s="8">
        <f t="shared" si="0"/>
        <v>46423025398967</v>
      </c>
    </row>
    <row r="14" spans="1:13" ht="12">
      <c r="A14" s="3" t="s">
        <v>12</v>
      </c>
      <c r="B14" s="3">
        <v>11</v>
      </c>
      <c r="C14" s="3">
        <v>0</v>
      </c>
      <c r="D14" s="7">
        <v>223</v>
      </c>
      <c r="F14" s="3">
        <v>8</v>
      </c>
      <c r="G14" s="3">
        <v>2760</v>
      </c>
      <c r="H14" s="3">
        <v>4001</v>
      </c>
      <c r="I14" s="3">
        <v>2760</v>
      </c>
      <c r="J14" s="3">
        <v>3600</v>
      </c>
      <c r="K14" s="8">
        <f>(B14*10*SYNTHESE!B14*SYNTHESE!B14)+(10*F14*SYNTHESE!B14)+H14</f>
        <v>15796114431</v>
      </c>
      <c r="L14" s="8">
        <f>K14-SYNTHESE!F14</f>
        <v>11483192905</v>
      </c>
      <c r="M14" s="8">
        <f t="shared" si="0"/>
        <v>41339494458223</v>
      </c>
    </row>
    <row r="15" spans="1:13" ht="12">
      <c r="A15" s="3" t="s">
        <v>13</v>
      </c>
      <c r="B15" s="3">
        <v>11</v>
      </c>
      <c r="C15" s="3">
        <v>0</v>
      </c>
      <c r="D15" s="7">
        <v>315</v>
      </c>
      <c r="F15" s="3">
        <v>104</v>
      </c>
      <c r="G15" s="3">
        <v>1192</v>
      </c>
      <c r="H15" s="3">
        <v>10811</v>
      </c>
      <c r="I15" s="3">
        <v>1192</v>
      </c>
      <c r="J15" s="3">
        <v>3600</v>
      </c>
      <c r="K15" s="8">
        <f>(B15*10*SYNTHESE!B15*SYNTHESE!B15)+(10*F15*SYNTHESE!B15)+H15</f>
        <v>40388905481</v>
      </c>
      <c r="L15" s="8">
        <f>K15-SYNTHESE!F15</f>
        <v>25704873275</v>
      </c>
      <c r="M15" s="8">
        <f t="shared" si="0"/>
        <v>92537543790315</v>
      </c>
    </row>
    <row r="16" spans="1:13" ht="12">
      <c r="A16" s="3" t="s">
        <v>14</v>
      </c>
      <c r="B16" s="3">
        <v>11</v>
      </c>
      <c r="C16" s="3">
        <v>0</v>
      </c>
      <c r="D16" s="7">
        <v>329</v>
      </c>
      <c r="F16" s="3">
        <v>152</v>
      </c>
      <c r="G16" s="3">
        <v>3080</v>
      </c>
      <c r="H16" s="3">
        <v>12847</v>
      </c>
      <c r="I16" s="3">
        <v>3080</v>
      </c>
      <c r="J16" s="3">
        <v>3603</v>
      </c>
      <c r="K16" s="8">
        <f>(B16*10*SYNTHESE!B16*SYNTHESE!B16)+(10*F16*SYNTHESE!B16)+H16</f>
        <v>25662160477</v>
      </c>
      <c r="L16" s="8">
        <f>K16-SYNTHESE!F16</f>
        <v>14005805832</v>
      </c>
      <c r="M16" s="8">
        <f t="shared" si="0"/>
        <v>50420900995529</v>
      </c>
    </row>
    <row r="17" spans="1:13" ht="12">
      <c r="A17" s="3" t="s">
        <v>32</v>
      </c>
      <c r="B17" s="3">
        <v>11</v>
      </c>
      <c r="C17" s="3">
        <v>1</v>
      </c>
      <c r="D17" s="7">
        <v>28</v>
      </c>
      <c r="E17" s="7">
        <v>28</v>
      </c>
      <c r="F17" s="3">
        <v>5</v>
      </c>
      <c r="G17" s="3">
        <v>63</v>
      </c>
      <c r="H17" s="3">
        <v>56</v>
      </c>
      <c r="I17" s="3">
        <v>63</v>
      </c>
      <c r="J17" s="3">
        <v>3600</v>
      </c>
      <c r="K17" s="8">
        <f>(B17*10*SYNTHESE!B17*SYNTHESE!B17)+(10*F17*SYNTHESE!B17)+H17</f>
        <v>372103316</v>
      </c>
      <c r="L17" s="8">
        <f>K17-SYNTHESE!F17</f>
        <v>0</v>
      </c>
      <c r="M17" s="8">
        <f t="shared" si="0"/>
        <v>28</v>
      </c>
    </row>
    <row r="18" spans="1:13" ht="12">
      <c r="A18" s="3" t="s">
        <v>33</v>
      </c>
      <c r="B18" s="3">
        <v>4</v>
      </c>
      <c r="C18" s="3">
        <v>1</v>
      </c>
      <c r="D18" s="7">
        <v>96</v>
      </c>
      <c r="E18" s="7">
        <v>96</v>
      </c>
      <c r="F18" s="3">
        <v>4</v>
      </c>
      <c r="G18" s="3">
        <v>96</v>
      </c>
      <c r="H18" s="3">
        <v>34</v>
      </c>
      <c r="I18" s="3">
        <v>96</v>
      </c>
      <c r="J18" s="3">
        <v>3600</v>
      </c>
      <c r="K18" s="8">
        <f>(B18*10*SYNTHESE!B18*SYNTHESE!B18)+(10*F18*SYNTHESE!B18)+H18</f>
        <v>130971634</v>
      </c>
      <c r="L18" s="8">
        <f>K18-SYNTHESE!F18</f>
        <v>0</v>
      </c>
      <c r="M18" s="8">
        <f t="shared" si="0"/>
        <v>96</v>
      </c>
    </row>
    <row r="19" spans="1:13" ht="12">
      <c r="A19" s="3" t="s">
        <v>34</v>
      </c>
      <c r="B19" s="3">
        <v>8</v>
      </c>
      <c r="C19" s="3">
        <v>1</v>
      </c>
      <c r="D19" s="7">
        <v>792</v>
      </c>
      <c r="E19" s="7">
        <v>792</v>
      </c>
      <c r="F19" s="3">
        <v>4</v>
      </c>
      <c r="G19" s="3">
        <v>792</v>
      </c>
      <c r="H19" s="3">
        <v>55</v>
      </c>
      <c r="I19" s="3">
        <v>792</v>
      </c>
      <c r="J19" s="3">
        <v>3600</v>
      </c>
      <c r="K19" s="8">
        <f>(B19*10*SYNTHESE!B19*SYNTHESE!B19)+(10*F19*SYNTHESE!B19)+H19</f>
        <v>162507055</v>
      </c>
      <c r="L19" s="8">
        <f>K19-SYNTHESE!F19</f>
        <v>0</v>
      </c>
      <c r="M19" s="8">
        <f t="shared" si="0"/>
        <v>792</v>
      </c>
    </row>
    <row r="20" spans="1:13" ht="12">
      <c r="A20" s="3" t="s">
        <v>35</v>
      </c>
      <c r="B20" s="3">
        <v>12</v>
      </c>
      <c r="J20" s="3">
        <v>3600</v>
      </c>
      <c r="K20" s="8">
        <f>(B20*10*SYNTHESE!B20*SYNTHESE!B20)+(10*F20*SYNTHESE!B20)+H20</f>
        <v>913449720</v>
      </c>
      <c r="L20" s="8">
        <f>K20-SYNTHESE!F20</f>
        <v>456669629</v>
      </c>
      <c r="M20" s="8">
        <f t="shared" si="0"/>
        <v>1644010664400</v>
      </c>
    </row>
    <row r="21" spans="1:13" ht="12">
      <c r="A21" s="3" t="s">
        <v>48</v>
      </c>
      <c r="B21" s="3">
        <v>10</v>
      </c>
      <c r="C21" s="3">
        <v>1</v>
      </c>
      <c r="D21" s="7">
        <v>176</v>
      </c>
      <c r="E21" s="7">
        <v>176</v>
      </c>
      <c r="F21" s="3">
        <v>5</v>
      </c>
      <c r="G21" s="3">
        <v>176</v>
      </c>
      <c r="H21" s="3">
        <v>97</v>
      </c>
      <c r="I21" s="3">
        <v>176</v>
      </c>
      <c r="J21" s="3">
        <v>3600</v>
      </c>
      <c r="K21" s="8">
        <f>(B21*10*SYNTHESE!B21*SYNTHESE!B21)+(10*F21*SYNTHESE!B21)+H21</f>
        <v>506362597</v>
      </c>
      <c r="L21" s="8">
        <f>K21-SYNTHESE!F21</f>
        <v>0</v>
      </c>
      <c r="M21" s="8">
        <f t="shared" si="0"/>
        <v>176</v>
      </c>
    </row>
    <row r="22" spans="1:13" ht="12">
      <c r="A22" s="3" t="s">
        <v>37</v>
      </c>
      <c r="B22" s="3">
        <v>4</v>
      </c>
      <c r="C22" s="3">
        <v>1</v>
      </c>
      <c r="D22" s="7">
        <v>1512</v>
      </c>
      <c r="E22" s="7">
        <v>1512</v>
      </c>
      <c r="F22" s="3">
        <v>2</v>
      </c>
      <c r="G22" s="3">
        <v>1512</v>
      </c>
      <c r="H22" s="3">
        <v>10</v>
      </c>
      <c r="I22" s="3">
        <v>1512</v>
      </c>
      <c r="J22" s="3">
        <v>3600</v>
      </c>
      <c r="K22" s="8">
        <f>(B22*10*SYNTHESE!B22*SYNTHESE!B22)+(10*F22*SYNTHESE!B22)+H22</f>
        <v>63832030</v>
      </c>
      <c r="L22" s="8">
        <f>K22-SYNTHESE!F22</f>
        <v>0</v>
      </c>
      <c r="M22" s="8">
        <f t="shared" si="0"/>
        <v>1512</v>
      </c>
    </row>
    <row r="23" spans="1:13" ht="12">
      <c r="A23" s="3" t="s">
        <v>38</v>
      </c>
      <c r="B23" s="3">
        <v>12</v>
      </c>
      <c r="J23" s="3">
        <v>3600</v>
      </c>
      <c r="K23" s="8">
        <f>(B23*10*SYNTHESE!B23*SYNTHESE!B23)+(10*F23*SYNTHESE!B23)+H23</f>
        <v>27451875000</v>
      </c>
      <c r="L23" s="8">
        <f>K23-SYNTHESE!F23</f>
        <v>11436012313</v>
      </c>
      <c r="M23" s="8">
        <f t="shared" si="0"/>
        <v>41169644326800</v>
      </c>
    </row>
    <row r="24" spans="1:13" ht="12">
      <c r="A24" s="3" t="s">
        <v>39</v>
      </c>
      <c r="B24" s="3">
        <v>12</v>
      </c>
      <c r="J24" s="3">
        <v>3600</v>
      </c>
      <c r="K24" s="8">
        <f>(B24*10*SYNTHESE!B24*SYNTHESE!B24)+(10*F24*SYNTHESE!B24)+H24</f>
        <v>112546875000</v>
      </c>
      <c r="L24" s="8">
        <f>K24-SYNTHESE!F24</f>
        <v>28131818563</v>
      </c>
      <c r="M24" s="8">
        <f t="shared" si="0"/>
        <v>101274546826800</v>
      </c>
    </row>
    <row r="25" spans="1:13" ht="12">
      <c r="A25" s="3" t="s">
        <v>40</v>
      </c>
      <c r="B25" s="3">
        <v>11</v>
      </c>
      <c r="C25" s="3">
        <v>0</v>
      </c>
      <c r="D25" s="7">
        <v>180</v>
      </c>
      <c r="F25" s="3">
        <v>256</v>
      </c>
      <c r="G25" s="3">
        <v>2733</v>
      </c>
      <c r="H25" s="3">
        <v>2693</v>
      </c>
      <c r="I25" s="3">
        <v>2733</v>
      </c>
      <c r="J25" s="3">
        <v>3675</v>
      </c>
      <c r="K25" s="8">
        <f>(B25*10*SYNTHESE!B25*SYNTHESE!B25)+(10*F25*SYNTHESE!B25)+H25</f>
        <v>17087633253</v>
      </c>
      <c r="L25" s="8">
        <f>K25-SYNTHESE!F25</f>
        <v>6233224782</v>
      </c>
      <c r="M25" s="8">
        <f t="shared" si="0"/>
        <v>22439609215380</v>
      </c>
    </row>
    <row r="26" spans="1:13" ht="12">
      <c r="A26" s="3" t="s">
        <v>41</v>
      </c>
      <c r="B26" s="3">
        <v>11</v>
      </c>
      <c r="C26" s="3">
        <v>0</v>
      </c>
      <c r="D26" s="7">
        <v>448</v>
      </c>
      <c r="F26" s="3">
        <v>763</v>
      </c>
      <c r="G26" s="3">
        <v>3519</v>
      </c>
      <c r="H26" s="7">
        <v>7703</v>
      </c>
      <c r="I26" s="3">
        <v>3519</v>
      </c>
      <c r="J26" s="3">
        <v>3843</v>
      </c>
      <c r="K26" s="8">
        <f>(B26*10*SYNTHESE!B26*SYNTHESE!B26)+(10*F26*SYNTHESE!B26)+H26</f>
        <v>5438775803</v>
      </c>
      <c r="L26" s="8">
        <f>K26-SYNTHESE!F26</f>
        <v>3969545711</v>
      </c>
      <c r="M26" s="8">
        <f t="shared" si="0"/>
        <v>14290364560048</v>
      </c>
    </row>
    <row r="27" spans="1:13" ht="12">
      <c r="A27" s="3" t="s">
        <v>42</v>
      </c>
      <c r="B27" s="3">
        <v>12</v>
      </c>
      <c r="J27" s="3">
        <v>3600</v>
      </c>
      <c r="K27" s="8">
        <f>(B27*10*SYNTHESE!B27*SYNTHESE!B27)+(10*F27*SYNTHESE!B27)+H27</f>
        <v>15847927680</v>
      </c>
      <c r="L27" s="8">
        <f>K27-SYNTHESE!F27</f>
        <v>6602268846</v>
      </c>
      <c r="M27" s="8">
        <f t="shared" si="0"/>
        <v>23768167845600</v>
      </c>
    </row>
    <row r="28" spans="1:13" ht="12">
      <c r="A28" s="3" t="s">
        <v>43</v>
      </c>
      <c r="B28" s="3">
        <v>11</v>
      </c>
      <c r="C28" s="3">
        <v>0</v>
      </c>
      <c r="D28" s="7">
        <v>365</v>
      </c>
      <c r="F28" s="3">
        <v>145</v>
      </c>
      <c r="G28" s="3">
        <v>2638</v>
      </c>
      <c r="H28" s="3">
        <v>1512</v>
      </c>
      <c r="I28" s="3">
        <v>2638</v>
      </c>
      <c r="J28" s="3">
        <v>3608</v>
      </c>
      <c r="K28" s="8">
        <f>(B28*10*SYNTHESE!B28*SYNTHESE!B28)+(10*F28*SYNTHESE!B28)+H28</f>
        <v>2390344012</v>
      </c>
      <c r="L28" s="8">
        <f>K28-SYNTHESE!F28</f>
        <v>1306706542</v>
      </c>
      <c r="M28" s="8">
        <f t="shared" si="0"/>
        <v>4704143551565</v>
      </c>
    </row>
    <row r="29" spans="1:13" ht="12">
      <c r="A29" s="3" t="s">
        <v>44</v>
      </c>
      <c r="B29" s="3">
        <v>12</v>
      </c>
      <c r="J29" s="3">
        <v>3600</v>
      </c>
      <c r="K29" s="8">
        <f>(B29*10*SYNTHESE!B29*SYNTHESE!B29)+(10*F29*SYNTHESE!B29)+H29</f>
        <v>13288023480</v>
      </c>
      <c r="L29" s="8">
        <f>K29-SYNTHESE!F29</f>
        <v>9964649588</v>
      </c>
      <c r="M29" s="8">
        <f t="shared" si="0"/>
        <v>35872738516800</v>
      </c>
    </row>
    <row r="30" spans="1:13" ht="12">
      <c r="A30" s="3" t="s">
        <v>45</v>
      </c>
      <c r="B30" s="3">
        <v>12</v>
      </c>
      <c r="J30" s="3">
        <v>3600</v>
      </c>
      <c r="K30" s="8">
        <f>(B30*10*SYNTHESE!B30*SYNTHESE!B30)+(10*F30*SYNTHESE!B30)+H30</f>
        <v>81851722680</v>
      </c>
      <c r="L30" s="8">
        <f>K30-SYNTHESE!F30</f>
        <v>40919331878</v>
      </c>
      <c r="M30" s="8">
        <f t="shared" si="0"/>
        <v>147309594760800</v>
      </c>
    </row>
    <row r="31" spans="1:13" ht="12">
      <c r="A31" s="3" t="s">
        <v>46</v>
      </c>
      <c r="B31" s="3">
        <v>12</v>
      </c>
      <c r="J31" s="3">
        <v>3600</v>
      </c>
      <c r="K31" s="8">
        <f>(B31*10*SYNTHESE!B31*SYNTHESE!B31)+(10*F31*SYNTHESE!B31)+H31</f>
        <v>107302729080</v>
      </c>
      <c r="L31" s="8">
        <f>K31-SYNTHESE!F31</f>
        <v>44705582912</v>
      </c>
      <c r="M31" s="8">
        <f t="shared" si="0"/>
        <v>160940098483200</v>
      </c>
    </row>
    <row r="32" spans="1:13" ht="12">
      <c r="A32" s="3" t="s">
        <v>69</v>
      </c>
      <c r="B32" s="3">
        <v>12</v>
      </c>
      <c r="D32" s="3"/>
      <c r="E32" s="3"/>
      <c r="J32" s="3">
        <v>3600</v>
      </c>
      <c r="K32" s="8">
        <f>(B32*10*SYNTHESE!B32*SYNTHESE!B32)+(10*F32*SYNTHESE!B32)+H32</f>
        <v>221625720</v>
      </c>
      <c r="L32" s="8">
        <f>K32-SYNTHESE!F32</f>
        <v>129226130</v>
      </c>
      <c r="M32" s="8">
        <f t="shared" si="0"/>
        <v>465214068000</v>
      </c>
    </row>
    <row r="33" spans="1:13" ht="12">
      <c r="A33" s="3" t="s">
        <v>70</v>
      </c>
      <c r="B33" s="3">
        <v>11</v>
      </c>
      <c r="C33" s="3">
        <v>0</v>
      </c>
      <c r="D33" s="3">
        <v>172</v>
      </c>
      <c r="E33" s="3"/>
      <c r="F33" s="3">
        <v>32</v>
      </c>
      <c r="G33" s="3">
        <v>1233</v>
      </c>
      <c r="H33" s="3">
        <v>761</v>
      </c>
      <c r="I33" s="3">
        <v>1233</v>
      </c>
      <c r="J33" s="3">
        <v>3600</v>
      </c>
      <c r="K33" s="8">
        <f>(B33*10*SYNTHESE!B33*SYNTHESE!B33)+(10*F33*SYNTHESE!B33)+H33</f>
        <v>2173827801</v>
      </c>
      <c r="L33" s="8">
        <f>K33-SYNTHESE!F33</f>
        <v>988701844</v>
      </c>
      <c r="M33" s="8">
        <f t="shared" si="0"/>
        <v>3559326638572</v>
      </c>
    </row>
    <row r="34" spans="1:13" ht="12">
      <c r="A34" s="3" t="s">
        <v>71</v>
      </c>
      <c r="B34" s="3">
        <v>11</v>
      </c>
      <c r="C34" s="3">
        <v>0</v>
      </c>
      <c r="D34" s="3">
        <v>174</v>
      </c>
      <c r="E34" s="3"/>
      <c r="F34" s="3">
        <v>28</v>
      </c>
      <c r="G34" s="3">
        <v>3367</v>
      </c>
      <c r="H34" s="3">
        <v>416</v>
      </c>
      <c r="I34" s="3">
        <v>3367</v>
      </c>
      <c r="J34" s="3">
        <v>3600</v>
      </c>
      <c r="K34" s="8">
        <f>(B34*10*SYNTHESE!B34*SYNTHESE!B34)+(10*F34*SYNTHESE!B34)+H34</f>
        <v>1808084246</v>
      </c>
      <c r="L34" s="8">
        <f>K34-SYNTHESE!F34</f>
        <v>986460036</v>
      </c>
      <c r="M34" s="8">
        <f t="shared" si="0"/>
        <v>3551256129774</v>
      </c>
    </row>
    <row r="35" spans="1:13" ht="12">
      <c r="A35" s="3" t="s">
        <v>72</v>
      </c>
      <c r="B35" s="3">
        <v>6</v>
      </c>
      <c r="C35" s="3">
        <v>0</v>
      </c>
      <c r="D35" s="3">
        <v>1739</v>
      </c>
      <c r="E35" s="3"/>
      <c r="F35" s="3">
        <v>2</v>
      </c>
      <c r="G35" s="3">
        <v>1739</v>
      </c>
      <c r="H35" s="3">
        <v>102</v>
      </c>
      <c r="I35" s="3">
        <v>1739</v>
      </c>
      <c r="J35" s="3">
        <v>3600</v>
      </c>
      <c r="K35" s="8">
        <f>(B35*10*SYNTHESE!B35*SYNTHESE!B35)+(10*F35*SYNTHESE!B35)+H35</f>
        <v>967775782</v>
      </c>
      <c r="L35" s="8">
        <f>K35-SYNTHESE!F35</f>
        <v>322565178</v>
      </c>
      <c r="M35" s="8">
        <f t="shared" si="0"/>
        <v>1161234642539</v>
      </c>
    </row>
    <row r="36" spans="1:13" ht="12">
      <c r="A36" s="3" t="s">
        <v>73</v>
      </c>
      <c r="B36" s="3">
        <v>12</v>
      </c>
      <c r="D36" s="3"/>
      <c r="E36" s="3"/>
      <c r="J36" s="3">
        <v>3600</v>
      </c>
      <c r="K36" s="8">
        <f>(B36*10*SYNTHESE!B36*SYNTHESE!B36)+(10*F36*SYNTHESE!B36)+H36</f>
        <v>12839800320</v>
      </c>
      <c r="L36" s="8">
        <f>K36-SYNTHESE!F36</f>
        <v>6419175974</v>
      </c>
      <c r="M36" s="8">
        <f t="shared" si="0"/>
        <v>23109033506400</v>
      </c>
    </row>
    <row r="37" spans="1:13" ht="12">
      <c r="A37" s="3" t="s">
        <v>74</v>
      </c>
      <c r="B37" s="3">
        <v>12</v>
      </c>
      <c r="D37" s="3"/>
      <c r="E37" s="3"/>
      <c r="J37" s="3">
        <v>3600</v>
      </c>
      <c r="K37" s="8">
        <f>(B37*10*SYNTHESE!B37*SYNTHESE!B37)+(10*F37*SYNTHESE!B37)+H37</f>
        <v>8737450680</v>
      </c>
      <c r="L37" s="8">
        <f>K37-SYNTHESE!F37</f>
        <v>3639921631</v>
      </c>
      <c r="M37" s="8">
        <f t="shared" si="0"/>
        <v>13103717871600</v>
      </c>
    </row>
    <row r="38" spans="1:13" ht="12">
      <c r="A38" s="3" t="s">
        <v>75</v>
      </c>
      <c r="B38" s="3">
        <v>11</v>
      </c>
      <c r="C38" s="3">
        <v>0</v>
      </c>
      <c r="D38" s="3">
        <v>235</v>
      </c>
      <c r="E38" s="3"/>
      <c r="F38" s="3">
        <v>323</v>
      </c>
      <c r="G38" s="3">
        <v>3339</v>
      </c>
      <c r="H38" s="3">
        <v>7212</v>
      </c>
      <c r="I38" s="3">
        <v>3339</v>
      </c>
      <c r="J38" s="3">
        <v>3812</v>
      </c>
      <c r="K38" s="8">
        <f>(B38*10*SYNTHESE!B38*SYNTHESE!B38)+(10*F38*SYNTHESE!B38)+H38</f>
        <v>78222294612</v>
      </c>
      <c r="L38" s="8">
        <f>K38-SYNTHESE!F38</f>
        <v>42704240194</v>
      </c>
      <c r="M38" s="8">
        <f t="shared" si="0"/>
        <v>153735264698635</v>
      </c>
    </row>
    <row r="39" spans="1:13" ht="12">
      <c r="A39" s="3" t="s">
        <v>76</v>
      </c>
      <c r="B39" s="3">
        <v>12</v>
      </c>
      <c r="D39" s="3"/>
      <c r="E39" s="3"/>
      <c r="J39" s="3">
        <v>3600</v>
      </c>
      <c r="K39" s="8">
        <f>(B39*10*SYNTHESE!B39*SYNTHESE!B39)+(10*F39*SYNTHESE!B39)+H39</f>
        <v>104500812000</v>
      </c>
      <c r="L39" s="8">
        <f>K39-SYNTHESE!F39</f>
        <v>78371772647</v>
      </c>
      <c r="M39" s="8">
        <f t="shared" si="0"/>
        <v>282138381529200</v>
      </c>
    </row>
    <row r="40" spans="1:13" ht="12">
      <c r="A40" s="3" t="s">
        <v>77</v>
      </c>
      <c r="B40" s="3">
        <v>12</v>
      </c>
      <c r="D40" s="3"/>
      <c r="E40" s="3"/>
      <c r="J40" s="3">
        <v>3600</v>
      </c>
      <c r="K40" s="8">
        <f>(B40*10*SYNTHESE!B40*SYNTHESE!B40)+(10*F40*SYNTHESE!B40)+H40</f>
        <v>13353768120</v>
      </c>
      <c r="L40" s="8">
        <f>K40-SYNTHESE!F40</f>
        <v>9977768806</v>
      </c>
      <c r="M40" s="8">
        <f t="shared" si="0"/>
        <v>35919967701600</v>
      </c>
    </row>
    <row r="41" spans="1:13" ht="12">
      <c r="A41" s="3" t="s">
        <v>78</v>
      </c>
      <c r="B41" s="3">
        <v>12</v>
      </c>
      <c r="D41" s="3"/>
      <c r="E41" s="3"/>
      <c r="J41" s="3">
        <v>3600</v>
      </c>
      <c r="K41" s="8">
        <f>(B41*10*SYNTHESE!B41*SYNTHESE!B41)+(10*F41*SYNTHESE!B41)+H41</f>
        <v>76416627000</v>
      </c>
      <c r="L41" s="8">
        <f>K41-SYNTHESE!F41</f>
        <v>50942399153</v>
      </c>
      <c r="M41" s="8">
        <f t="shared" si="0"/>
        <v>183392636950800</v>
      </c>
    </row>
    <row r="42" spans="1:13" ht="12">
      <c r="A42" s="3" t="s">
        <v>27</v>
      </c>
      <c r="B42" s="3">
        <v>4</v>
      </c>
      <c r="C42" s="3">
        <v>1</v>
      </c>
      <c r="D42" s="7">
        <v>72</v>
      </c>
      <c r="E42" s="7">
        <v>72</v>
      </c>
      <c r="F42" s="3">
        <v>2</v>
      </c>
      <c r="G42" s="3">
        <v>93</v>
      </c>
      <c r="H42" s="3">
        <v>33</v>
      </c>
      <c r="I42" s="3">
        <v>93</v>
      </c>
      <c r="J42" s="3">
        <v>3600</v>
      </c>
      <c r="K42" s="8">
        <f>(B42*10*SYNTHESE!B42*SYNTHESE!B42)+(10*F42*SYNTHESE!B42)+H42</f>
        <v>18292593</v>
      </c>
      <c r="L42" s="8">
        <f>K42-SYNTHESE!F42</f>
        <v>2</v>
      </c>
      <c r="M42" s="8">
        <f t="shared" si="0"/>
        <v>7272</v>
      </c>
    </row>
    <row r="43" spans="1:13" ht="12">
      <c r="A43" s="3" t="s">
        <v>28</v>
      </c>
      <c r="B43" s="3">
        <v>9</v>
      </c>
      <c r="C43" s="3">
        <v>0</v>
      </c>
      <c r="D43" s="7">
        <v>79</v>
      </c>
      <c r="F43" s="3">
        <v>2</v>
      </c>
      <c r="G43" s="3">
        <v>1221</v>
      </c>
      <c r="H43" s="3">
        <v>209</v>
      </c>
      <c r="I43" s="3">
        <v>1221</v>
      </c>
      <c r="J43" s="3">
        <v>3600</v>
      </c>
      <c r="K43" s="8">
        <f>(B43*10*SYNTHESE!B43*SYNTHESE!B43)+(10*F43*SYNTHESE!B43)+H43</f>
        <v>115147319</v>
      </c>
      <c r="L43" s="8">
        <f>K43-SYNTHESE!F43</f>
        <v>25549434</v>
      </c>
      <c r="M43" s="8">
        <f t="shared" si="0"/>
        <v>91977962479</v>
      </c>
    </row>
    <row r="44" spans="1:13" ht="12">
      <c r="A44" s="3" t="s">
        <v>29</v>
      </c>
      <c r="B44" s="3">
        <v>5</v>
      </c>
      <c r="C44" s="3">
        <v>0</v>
      </c>
      <c r="D44" s="7">
        <v>655</v>
      </c>
      <c r="F44" s="3">
        <v>1</v>
      </c>
      <c r="G44" s="3">
        <v>2236</v>
      </c>
      <c r="H44" s="3">
        <v>154</v>
      </c>
      <c r="I44" s="3">
        <v>2236</v>
      </c>
      <c r="J44" s="3">
        <v>3600</v>
      </c>
      <c r="K44" s="8">
        <f>(B44*10*SYNTHESE!B44*SYNTHESE!B44)+(10*F44*SYNTHESE!B44)+H44</f>
        <v>204242414</v>
      </c>
      <c r="L44" s="8">
        <f>K44-SYNTHESE!F44</f>
        <v>40682826</v>
      </c>
      <c r="M44" s="8">
        <f t="shared" si="0"/>
        <v>146458174255</v>
      </c>
    </row>
    <row r="45" spans="1:13" ht="12">
      <c r="A45" s="3" t="s">
        <v>30</v>
      </c>
      <c r="B45" s="3">
        <v>12</v>
      </c>
      <c r="J45" s="3">
        <v>3600</v>
      </c>
      <c r="K45" s="8">
        <f>(B45*10*SYNTHESE!B45*SYNTHESE!B45)+(10*F45*SYNTHESE!B45)+H45</f>
        <v>8904119520</v>
      </c>
      <c r="L45" s="8">
        <f>K45-SYNTHESE!F45</f>
        <v>2965369018</v>
      </c>
      <c r="M45" s="8">
        <f t="shared" si="0"/>
        <v>10675328464800</v>
      </c>
    </row>
    <row r="46" ht="12">
      <c r="A46" s="3" t="s">
        <v>31</v>
      </c>
    </row>
    <row r="47" ht="12">
      <c r="A47" s="3" t="s">
        <v>31</v>
      </c>
    </row>
  </sheetData>
  <printOptions/>
  <pageMargins left="0.24" right="0.45" top="0.27" bottom="0.18" header="0.25" footer="0.3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Defaix_T</dc:creator>
  <cp:keywords/>
  <dc:description/>
  <cp:lastModifiedBy>defaix</cp:lastModifiedBy>
  <cp:lastPrinted>2001-04-27T15:50:51Z</cp:lastPrinted>
  <dcterms:created xsi:type="dcterms:W3CDTF">2000-12-18T14:58:38Z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